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<sst xmlns="http://schemas.openxmlformats.org/spreadsheetml/2006/main" count="43" uniqueCount="39">
  <si>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</si>
  <si>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</si>
  <si>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</si>
  <si>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</si>
  <si>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</si>
  <si>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</si>
  <si>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</si>
  <si>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</si>
  <si>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</si>
  <si>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</si>
  <si>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</si>
  <si>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</si>
  <si>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</si>
  <si>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</si>
  <si>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</si>
  <si>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</si>
  <si>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</si>
  <si>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</si>
  <si>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</si>
  <si>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</si>
  <si>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</si>
  <si>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</si>
  <si>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</si>
  <si>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</si>
  <si>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</si>
  <si>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</si>
  <si>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</si>
  <si>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</si>
  <si>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</si>
  <si>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</si>
  <si>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</si>
  <si>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</si>
  <si>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</si>
  <si>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 xml:space="preserve">Se aclara que si bien Decreto 665/19 establece Suma No remunerativa Sindicato </t>
  </si>
  <si>
    <t>y Empresaarios acordaron Aportes y contribuciones a la Obra Social</t>
  </si>
  <si>
    <t>Incremento Solidario Decreto Nº 14/2020</t>
  </si>
  <si>
    <t>Decreto 14/2020</t>
  </si>
  <si>
    <t>LIQUIDACION HABERES MES FEBRERO 2020</t>
  </si>
  <si>
    <t>Acuerdo 2019/20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</si>
</sst>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  <numFmt numFmtId="184" formatCode="&quot;$&quot;\ #,##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170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0" fontId="2" fillId="0" borderId="12" xfId="5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4" fillId="0" borderId="0" xfId="0" applyFont="1" applyAlignment="1">
      <alignment/>
    </xf>
    <xf numFmtId="15" fontId="25" fillId="0" borderId="0" xfId="0" applyNumberFormat="1" applyFont="1" applyFill="1" applyBorder="1" applyAlignment="1">
      <alignment vertical="center"/>
    </xf>
    <xf numFmtId="170" fontId="23" fillId="0" borderId="12" xfId="50" applyFont="1" applyFill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5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8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9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view="pageLayout" workbookViewId="0" topLeftCell="A1">
      <selection activeCell="E20" sqref="E20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13</v>
      </c>
      <c r="C3" s="66"/>
      <c r="D3" s="66"/>
      <c r="E3" s="67"/>
    </row>
    <row r="4" spans="2:5" ht="15">
      <c r="B4" s="68" t="s">
        <v>14</v>
      </c>
      <c r="C4" s="69"/>
      <c r="D4" s="69"/>
      <c r="E4" s="70"/>
    </row>
    <row r="5" spans="2:5" ht="15">
      <c r="B5" s="68" t="s">
        <v>15</v>
      </c>
      <c r="C5" s="69"/>
      <c r="D5" s="69"/>
      <c r="E5" s="70"/>
    </row>
    <row r="6" spans="2:5" ht="15">
      <c r="B6" s="68" t="s">
        <v>17</v>
      </c>
      <c r="C6" s="69"/>
      <c r="D6" s="69"/>
      <c r="E6" s="70"/>
    </row>
    <row r="7" spans="2:5" ht="15">
      <c r="B7" s="71" t="s">
        <v>16</v>
      </c>
      <c r="C7" s="72"/>
      <c r="D7" s="72"/>
      <c r="E7" s="73"/>
    </row>
    <row r="8" spans="2:7" ht="15.75" thickBot="1">
      <c r="B8" s="74"/>
      <c r="C8" s="75"/>
      <c r="D8" s="75"/>
      <c r="E8" s="76"/>
      <c r="G8" s="59"/>
    </row>
    <row r="9" spans="2:7" ht="15">
      <c r="B9" s="79" t="s">
        <v>37</v>
      </c>
      <c r="C9" s="80"/>
      <c r="D9" s="80"/>
      <c r="E9" s="81"/>
      <c r="G9" s="59"/>
    </row>
    <row r="10" spans="2:5" ht="15.75" thickBot="1">
      <c r="B10" s="82"/>
      <c r="C10" s="83"/>
      <c r="D10" s="83"/>
      <c r="E10" s="84"/>
    </row>
    <row r="11" spans="2:8" ht="15.75" thickBot="1">
      <c r="B11" s="1" t="s">
        <v>0</v>
      </c>
      <c r="C11" s="2" t="s">
        <v>1</v>
      </c>
      <c r="D11" s="33" t="s">
        <v>27</v>
      </c>
      <c r="E11" s="12" t="s">
        <v>2</v>
      </c>
      <c r="G11" s="77" t="s">
        <v>21</v>
      </c>
      <c r="H11" s="78"/>
    </row>
    <row r="12" spans="2:10" ht="15">
      <c r="B12" s="13" t="s">
        <v>23</v>
      </c>
      <c r="C12" s="35">
        <v>34148.72</v>
      </c>
      <c r="D12" s="34">
        <v>96</v>
      </c>
      <c r="E12" s="14">
        <f>+C12/200*D12</f>
        <v>16391.3856</v>
      </c>
      <c r="G12" s="40" t="s">
        <v>22</v>
      </c>
      <c r="H12" s="41">
        <f>C12/30*I12</f>
        <v>31872.13866666667</v>
      </c>
      <c r="I12" s="57">
        <v>28</v>
      </c>
      <c r="J12" t="s">
        <v>32</v>
      </c>
    </row>
    <row r="13" spans="2:9" ht="15">
      <c r="B13" s="19" t="s">
        <v>29</v>
      </c>
      <c r="C13" s="58">
        <f>(C12/25)/8</f>
        <v>170.74360000000001</v>
      </c>
      <c r="D13" s="34">
        <v>4</v>
      </c>
      <c r="E13" s="14">
        <f>C13*D13</f>
        <v>682.9744000000001</v>
      </c>
      <c r="G13" s="37" t="s">
        <v>24</v>
      </c>
      <c r="H13" s="14">
        <f>+H12/25*I13</f>
        <v>2549.7710933333337</v>
      </c>
      <c r="I13" s="57">
        <v>2</v>
      </c>
    </row>
    <row r="14" spans="2:8" ht="15">
      <c r="B14" s="13" t="s">
        <v>18</v>
      </c>
      <c r="C14" s="3">
        <v>2</v>
      </c>
      <c r="D14" s="34"/>
      <c r="E14" s="14">
        <f>(E12+E13)*(C14*1)%</f>
        <v>341.48720000000003</v>
      </c>
      <c r="G14" s="37" t="s">
        <v>25</v>
      </c>
      <c r="H14" s="14">
        <f>+(H12+H13)*(C14)%</f>
        <v>688.4381952000001</v>
      </c>
    </row>
    <row r="15" spans="2:8" ht="15.75" thickBot="1">
      <c r="B15" s="13" t="s">
        <v>10</v>
      </c>
      <c r="C15" s="3"/>
      <c r="D15" s="34"/>
      <c r="E15" s="14">
        <f>(E12+E13+E14)/12</f>
        <v>1451.3206</v>
      </c>
      <c r="G15" s="38" t="s">
        <v>26</v>
      </c>
      <c r="H15" s="39">
        <f>+(H12+H13+H14)/12</f>
        <v>2925.8623296</v>
      </c>
    </row>
    <row r="16" spans="2:8" ht="15.75" thickBot="1">
      <c r="B16" s="19" t="s">
        <v>35</v>
      </c>
      <c r="C16" s="63">
        <v>4000</v>
      </c>
      <c r="D16" s="34">
        <v>100</v>
      </c>
      <c r="E16" s="14">
        <f>+C16/200*D16</f>
        <v>2000</v>
      </c>
      <c r="G16" s="38" t="s">
        <v>36</v>
      </c>
      <c r="H16" s="39">
        <v>4000</v>
      </c>
    </row>
    <row r="17" spans="2:8" ht="15.75" thickBot="1">
      <c r="B17" s="19" t="s">
        <v>38</v>
      </c>
      <c r="C17" s="35">
        <v>1000</v>
      </c>
      <c r="D17" s="34"/>
      <c r="E17" s="14">
        <f>+C17/2</f>
        <v>500</v>
      </c>
      <c r="G17" s="42" t="s">
        <v>28</v>
      </c>
      <c r="H17" s="43">
        <f>SUM(H12:H16)</f>
        <v>42036.2102848</v>
      </c>
    </row>
    <row r="18" spans="2:5" ht="15.75" thickBot="1">
      <c r="B18" s="23"/>
      <c r="C18" s="24" t="s">
        <v>1</v>
      </c>
      <c r="D18" s="25" t="s">
        <v>1</v>
      </c>
      <c r="E18" s="22"/>
    </row>
    <row r="19" spans="2:5" ht="15.75" thickBot="1">
      <c r="B19" s="89" t="s">
        <v>31</v>
      </c>
      <c r="C19" s="90"/>
      <c r="D19" s="91"/>
      <c r="E19" s="44">
        <f>SUM(E12:E18)</f>
        <v>21367.1678</v>
      </c>
    </row>
    <row r="20" spans="2:5" ht="15">
      <c r="B20" s="1" t="s">
        <v>3</v>
      </c>
      <c r="C20" s="28" t="s">
        <v>4</v>
      </c>
      <c r="D20" s="27"/>
      <c r="E20" s="29" t="s">
        <v>2</v>
      </c>
    </row>
    <row r="21" spans="2:5" ht="15">
      <c r="B21" s="15" t="s">
        <v>5</v>
      </c>
      <c r="C21" s="4">
        <v>11</v>
      </c>
      <c r="D21" s="36"/>
      <c r="E21" s="30">
        <f>(E19)*11%</f>
        <v>2350.388458</v>
      </c>
    </row>
    <row r="22" spans="2:5" ht="15">
      <c r="B22" s="15" t="s">
        <v>6</v>
      </c>
      <c r="C22" s="3">
        <v>3</v>
      </c>
      <c r="D22" s="36"/>
      <c r="E22" s="30">
        <f>(E19)*3%</f>
        <v>641.0150339999999</v>
      </c>
    </row>
    <row r="23" spans="2:5" ht="15">
      <c r="B23" s="15" t="s">
        <v>11</v>
      </c>
      <c r="C23" s="5">
        <v>3</v>
      </c>
      <c r="D23" s="36"/>
      <c r="E23" s="30">
        <f>(+H17+E30)*3%</f>
        <v>1261.0863085439998</v>
      </c>
    </row>
    <row r="24" spans="2:5" ht="15">
      <c r="B24" s="15" t="s">
        <v>19</v>
      </c>
      <c r="C24" s="5">
        <v>2</v>
      </c>
      <c r="D24" s="36"/>
      <c r="E24" s="30">
        <f>E19*2%</f>
        <v>427.34335599999997</v>
      </c>
    </row>
    <row r="25" spans="2:5" ht="15">
      <c r="B25" s="15" t="s">
        <v>12</v>
      </c>
      <c r="C25" s="6">
        <v>0.5</v>
      </c>
      <c r="D25" s="36"/>
      <c r="E25" s="30">
        <f>E19*0.5%</f>
        <v>106.83583899999999</v>
      </c>
    </row>
    <row r="26" spans="2:5" ht="15">
      <c r="B26" s="45" t="s">
        <v>20</v>
      </c>
      <c r="C26" s="46"/>
      <c r="D26" s="47"/>
      <c r="E26" s="48">
        <v>100</v>
      </c>
    </row>
    <row r="27" spans="2:10" ht="15">
      <c r="B27" s="45"/>
      <c r="C27" s="46"/>
      <c r="D27" s="47"/>
      <c r="E27" s="48"/>
      <c r="J27" s="61"/>
    </row>
    <row r="28" spans="2:5" ht="15.75" thickBot="1">
      <c r="B28" s="49" t="s">
        <v>30</v>
      </c>
      <c r="C28" s="50"/>
      <c r="D28" s="51"/>
      <c r="E28" s="52">
        <f>SUM(E21:E27)</f>
        <v>4886.668995544001</v>
      </c>
    </row>
    <row r="29" spans="2:5" ht="15.75" thickBot="1">
      <c r="B29" s="53"/>
      <c r="C29" s="54"/>
      <c r="D29" s="55" t="s">
        <v>2</v>
      </c>
      <c r="E29" s="56">
        <f>E19-E28</f>
        <v>16480.498804455998</v>
      </c>
    </row>
    <row r="30" spans="2:5" ht="15">
      <c r="B30" s="60"/>
      <c r="C30" s="64"/>
      <c r="D30" s="9"/>
      <c r="E30" s="7"/>
    </row>
    <row r="31" spans="2:5" ht="15">
      <c r="B31" s="16" t="s">
        <v>8</v>
      </c>
      <c r="C31" s="8"/>
      <c r="D31" s="9"/>
      <c r="E31" s="92"/>
    </row>
    <row r="32" spans="2:5" ht="15.75" thickBot="1">
      <c r="B32" s="26" t="s">
        <v>7</v>
      </c>
      <c r="C32" s="31"/>
      <c r="D32" s="32"/>
      <c r="E32" s="93"/>
    </row>
    <row r="33" spans="2:5" ht="15">
      <c r="B33" s="85" t="s">
        <v>9</v>
      </c>
      <c r="C33" s="86"/>
      <c r="D33" s="86"/>
      <c r="E33" s="94">
        <f>E19-E28+E31</f>
        <v>16480.498804455998</v>
      </c>
    </row>
    <row r="34" spans="2:5" ht="15.75" thickBot="1">
      <c r="B34" s="87"/>
      <c r="C34" s="88"/>
      <c r="D34" s="88"/>
      <c r="E34" s="95"/>
    </row>
    <row r="35" spans="2:5" ht="15.75" thickBot="1">
      <c r="B35" s="10"/>
      <c r="C35" s="11"/>
      <c r="D35" s="11"/>
      <c r="E35" s="17"/>
    </row>
    <row r="38" spans="2:3" ht="15">
      <c r="B38" s="62" t="s">
        <v>33</v>
      </c>
      <c r="C38" s="18"/>
    </row>
    <row r="39" ht="15">
      <c r="B39" t="s">
        <v>34</v>
      </c>
    </row>
    <row r="49" ht="15">
      <c r="A49" s="20"/>
    </row>
    <row r="50" ht="15">
      <c r="A50" s="21"/>
    </row>
  </sheetData>
  <sheetProtection/>
  <mergeCells count="11">
    <mergeCell ref="G11:H11"/>
    <mergeCell ref="B9:E10"/>
    <mergeCell ref="B33:D34"/>
    <mergeCell ref="B19:D19"/>
    <mergeCell ref="E31:E32"/>
    <mergeCell ref="E33:E3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2020-02-28T14:06:35Z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