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<sst xmlns="http://schemas.openxmlformats.org/spreadsheetml/2006/main" count="43" uniqueCount="38">
  <si>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</si>
  <si>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</si>
  <si>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</si>
  <si>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</si>
  <si>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</si>
  <si>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</si>
  <si>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</si>
  <si>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</si>
  <si>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</si>
  <si>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</si>
  <si>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</si>
  <si>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</si>
  <si>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</si>
  <si>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</si>
  <si>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</si>
  <si>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</si>
  <si>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</si>
  <si>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</si>
  <si>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</si>
  <si>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</si>
  <si>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</si>
  <si>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</si>
  <si>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</si>
  <si>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</si>
  <si>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</si>
  <si>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</si>
  <si>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</si>
  <si>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</si>
  <si>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</si>
  <si>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</si>
  <si>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</si>
  <si>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</si>
  <si>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</si>
  <si>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DESCUENTO OBRA SOCIAL GRATIFICA-</t>
  </si>
  <si>
    <t xml:space="preserve">CION EXTRAORDINARIA </t>
  </si>
  <si>
    <t>LIQUIDACION HABERES MES OCTUBRE 2019</t>
  </si>
  <si>
    <t>DECRETO 665/19</t>
  </si>
  <si>
    <t>1era. Cuota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</si>
</sst>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7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0" fontId="2" fillId="0" borderId="30" xfId="0" applyFont="1" applyBorder="1" applyAlignment="1">
      <alignment/>
    </xf>
    <xf numFmtId="44" fontId="2" fillId="0" borderId="31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2" xfId="0" applyNumberFormat="1" applyBorder="1" applyAlignment="1">
      <alignment/>
    </xf>
    <xf numFmtId="44" fontId="0" fillId="0" borderId="33" xfId="0" applyNumberFormat="1" applyBorder="1" applyAlignment="1">
      <alignment/>
    </xf>
    <xf numFmtId="44" fontId="0" fillId="16" borderId="34" xfId="0" applyNumberFormat="1" applyFill="1" applyBorder="1" applyAlignment="1">
      <alignment/>
    </xf>
    <xf numFmtId="15" fontId="2" fillId="0" borderId="2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1" fillId="0" borderId="15" xfId="50" applyFont="1" applyBorder="1" applyAlignment="1">
      <alignment/>
    </xf>
    <xf numFmtId="44" fontId="1" fillId="16" borderId="3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4" xfId="50" applyFont="1" applyBorder="1" applyAlignment="1">
      <alignment/>
    </xf>
    <xf numFmtId="44" fontId="1" fillId="16" borderId="46" xfId="50" applyFont="1" applyFill="1" applyBorder="1" applyAlignment="1">
      <alignment/>
    </xf>
    <xf numFmtId="44" fontId="1" fillId="16" borderId="47" xfId="50" applyFont="1" applyFill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"/>
  <sheetViews>
    <sheetView tabSelected="1" view="pageLayout" workbookViewId="0" topLeftCell="A7">
      <selection activeCell="E29" sqref="E29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95" t="s">
        <v>12</v>
      </c>
      <c r="C3" s="96"/>
      <c r="D3" s="96"/>
      <c r="E3" s="97"/>
    </row>
    <row r="4" spans="2:5" ht="15">
      <c r="B4" s="98" t="s">
        <v>13</v>
      </c>
      <c r="C4" s="99"/>
      <c r="D4" s="99"/>
      <c r="E4" s="100"/>
    </row>
    <row r="5" spans="2:5" ht="15">
      <c r="B5" s="98" t="s">
        <v>14</v>
      </c>
      <c r="C5" s="99"/>
      <c r="D5" s="99"/>
      <c r="E5" s="100"/>
    </row>
    <row r="6" spans="2:5" ht="15">
      <c r="B6" s="98" t="s">
        <v>32</v>
      </c>
      <c r="C6" s="99"/>
      <c r="D6" s="99"/>
      <c r="E6" s="100"/>
    </row>
    <row r="7" spans="2:5" ht="15" customHeight="1">
      <c r="B7" s="101" t="s">
        <v>15</v>
      </c>
      <c r="C7" s="102"/>
      <c r="D7" s="102"/>
      <c r="E7" s="103"/>
    </row>
    <row r="8" spans="2:5" ht="15.75" customHeight="1" thickBot="1">
      <c r="B8" s="104"/>
      <c r="C8" s="105"/>
      <c r="D8" s="105"/>
      <c r="E8" s="106"/>
    </row>
    <row r="9" spans="2:5" ht="15.75" thickBot="1">
      <c r="B9" s="74" t="s">
        <v>35</v>
      </c>
      <c r="C9" s="75"/>
      <c r="D9" s="75"/>
      <c r="E9" s="76"/>
    </row>
    <row r="10" spans="2:10" ht="15.75" thickBot="1">
      <c r="B10" s="77"/>
      <c r="C10" s="78"/>
      <c r="D10" s="78"/>
      <c r="E10" s="79"/>
      <c r="G10" s="66" t="s">
        <v>26</v>
      </c>
      <c r="H10" s="67"/>
      <c r="I10" s="67"/>
      <c r="J10" s="68"/>
    </row>
    <row r="11" spans="2:10" ht="15">
      <c r="B11" s="1" t="s">
        <v>0</v>
      </c>
      <c r="C11" s="2" t="s">
        <v>1</v>
      </c>
      <c r="D11" s="44" t="s">
        <v>29</v>
      </c>
      <c r="E11" s="20" t="s">
        <v>2</v>
      </c>
      <c r="G11" s="69" t="s">
        <v>30</v>
      </c>
      <c r="H11" s="70"/>
      <c r="I11" s="70"/>
      <c r="J11" s="48">
        <f>+E12+E13</f>
        <v>22565.339333333333</v>
      </c>
    </row>
    <row r="12" spans="2:10" ht="15.75" thickBot="1">
      <c r="B12" s="21" t="s">
        <v>18</v>
      </c>
      <c r="C12" s="46">
        <v>22415.9</v>
      </c>
      <c r="D12" s="45">
        <v>29</v>
      </c>
      <c r="E12" s="22">
        <f>+C12/30*D12</f>
        <v>21668.703333333335</v>
      </c>
      <c r="G12" s="64" t="s">
        <v>19</v>
      </c>
      <c r="H12" s="65"/>
      <c r="I12" s="65"/>
      <c r="J12" s="49">
        <f>+J11*C16%</f>
        <v>1128.2669666666668</v>
      </c>
    </row>
    <row r="13" spans="2:10" ht="15.75" thickBot="1">
      <c r="B13" s="27" t="s">
        <v>17</v>
      </c>
      <c r="C13" s="28"/>
      <c r="D13" s="45">
        <v>1</v>
      </c>
      <c r="E13" s="22">
        <f>+C12/25*D13</f>
        <v>896.6360000000001</v>
      </c>
      <c r="G13" s="59" t="s">
        <v>20</v>
      </c>
      <c r="H13" s="60"/>
      <c r="I13" s="60"/>
      <c r="J13" s="50">
        <f>SUM(J11:J12)</f>
        <v>23693.6063</v>
      </c>
    </row>
    <row r="14" spans="2:10" ht="15.75" thickBot="1">
      <c r="B14" s="27" t="s">
        <v>21</v>
      </c>
      <c r="C14" s="45">
        <v>5</v>
      </c>
      <c r="D14" s="45"/>
      <c r="E14" s="22">
        <f>+C12/198*C14*1.5</f>
        <v>849.0871212121212</v>
      </c>
      <c r="G14" s="71" t="s">
        <v>27</v>
      </c>
      <c r="H14" s="72"/>
      <c r="I14" s="73"/>
      <c r="J14" s="49">
        <v>24714</v>
      </c>
    </row>
    <row r="15" spans="2:10" ht="15.75" thickBot="1">
      <c r="B15" s="27" t="s">
        <v>22</v>
      </c>
      <c r="C15" s="45">
        <v>5</v>
      </c>
      <c r="D15" s="45"/>
      <c r="E15" s="22">
        <f>+C12/198*C15*2</f>
        <v>1132.1161616161617</v>
      </c>
      <c r="G15" s="61" t="s">
        <v>28</v>
      </c>
      <c r="H15" s="62"/>
      <c r="I15" s="63"/>
      <c r="J15" s="50">
        <f>+J14-J11</f>
        <v>2148.6606666666667</v>
      </c>
    </row>
    <row r="16" spans="2:5" ht="15">
      <c r="B16" s="21" t="s">
        <v>16</v>
      </c>
      <c r="C16" s="3">
        <v>5</v>
      </c>
      <c r="D16" s="45"/>
      <c r="E16" s="22">
        <f>(E12+E13+E14+E15)*(C16*1)%</f>
        <v>1227.327130808081</v>
      </c>
    </row>
    <row r="17" spans="2:5" ht="15">
      <c r="B17" s="21" t="s">
        <v>31</v>
      </c>
      <c r="C17" s="4" t="s">
        <v>1</v>
      </c>
      <c r="D17" s="45"/>
      <c r="E17" s="22">
        <f>+J15</f>
        <v>2148.6606666666667</v>
      </c>
    </row>
    <row r="18" spans="2:5" ht="15">
      <c r="B18" s="27"/>
      <c r="C18" s="28"/>
      <c r="D18" s="45"/>
      <c r="E18" s="22"/>
    </row>
    <row r="19" spans="2:5" ht="15.75" thickBot="1">
      <c r="B19" s="33"/>
      <c r="C19" s="34" t="s">
        <v>1</v>
      </c>
      <c r="D19" s="35" t="s">
        <v>1</v>
      </c>
      <c r="E19" s="32"/>
    </row>
    <row r="20" spans="2:5" ht="15">
      <c r="B20" s="85" t="s">
        <v>3</v>
      </c>
      <c r="C20" s="86"/>
      <c r="D20" s="87"/>
      <c r="E20" s="80">
        <f>SUM(E12:E19)</f>
        <v>27922.530413636363</v>
      </c>
    </row>
    <row r="21" spans="2:5" ht="15.75" thickBot="1">
      <c r="B21" s="88"/>
      <c r="C21" s="89"/>
      <c r="D21" s="90"/>
      <c r="E21" s="81"/>
    </row>
    <row r="22" spans="2:5" ht="15">
      <c r="B22" s="1" t="s">
        <v>4</v>
      </c>
      <c r="C22" s="39" t="s">
        <v>5</v>
      </c>
      <c r="D22" s="38"/>
      <c r="E22" s="40" t="s">
        <v>2</v>
      </c>
    </row>
    <row r="23" spans="2:5" ht="15">
      <c r="B23" s="23" t="s">
        <v>6</v>
      </c>
      <c r="C23" s="6">
        <v>11</v>
      </c>
      <c r="D23" s="47"/>
      <c r="E23" s="41">
        <f>(E20)*11%</f>
        <v>3071.4783455</v>
      </c>
    </row>
    <row r="24" spans="2:5" ht="15">
      <c r="B24" s="23" t="s">
        <v>7</v>
      </c>
      <c r="C24" s="3">
        <v>3</v>
      </c>
      <c r="D24" s="47"/>
      <c r="E24" s="41">
        <f>(E20)*3%</f>
        <v>837.6759124090909</v>
      </c>
    </row>
    <row r="25" spans="2:5" ht="15">
      <c r="B25" s="23" t="s">
        <v>23</v>
      </c>
      <c r="C25" s="7">
        <v>3</v>
      </c>
      <c r="D25" s="47"/>
      <c r="E25" s="41">
        <f>+(E20)*3%</f>
        <v>837.6759124090909</v>
      </c>
    </row>
    <row r="26" spans="2:5" ht="15">
      <c r="B26" s="23" t="s">
        <v>24</v>
      </c>
      <c r="C26" s="9">
        <v>2.5</v>
      </c>
      <c r="D26" s="47"/>
      <c r="E26" s="41">
        <f>E20*C26%</f>
        <v>698.0632603409091</v>
      </c>
    </row>
    <row r="27" spans="2:5" ht="15">
      <c r="B27" s="23" t="s">
        <v>25</v>
      </c>
      <c r="C27" s="9"/>
      <c r="D27" s="47"/>
      <c r="E27" s="41">
        <v>208.01</v>
      </c>
    </row>
    <row r="28" spans="2:15" ht="15">
      <c r="B28" s="31" t="s">
        <v>33</v>
      </c>
      <c r="C28" s="7"/>
      <c r="D28" s="8"/>
      <c r="E28" s="12">
        <f>E33*3%</f>
        <v>0</v>
      </c>
      <c r="M28" s="52"/>
      <c r="N28" s="53"/>
      <c r="O28" s="53"/>
    </row>
    <row r="29" spans="2:15" ht="15">
      <c r="B29" s="51" t="s">
        <v>34</v>
      </c>
      <c r="C29" s="7"/>
      <c r="D29" s="8"/>
      <c r="E29" s="12"/>
      <c r="M29" s="52"/>
      <c r="N29" s="53"/>
      <c r="O29" s="53"/>
    </row>
    <row r="30" spans="2:15" ht="15">
      <c r="B30" s="55"/>
      <c r="C30" s="10"/>
      <c r="D30" s="8"/>
      <c r="E30" s="12"/>
      <c r="M30" s="52"/>
      <c r="N30" s="53"/>
      <c r="O30" s="53"/>
    </row>
    <row r="31" spans="2:15" ht="15">
      <c r="B31" s="11" t="s">
        <v>8</v>
      </c>
      <c r="C31" s="10"/>
      <c r="D31" s="37"/>
      <c r="E31" s="56">
        <f>SUM(E23:E30)</f>
        <v>5652.903430659092</v>
      </c>
      <c r="M31" s="54"/>
      <c r="N31" s="53"/>
      <c r="O31" s="53"/>
    </row>
    <row r="32" spans="2:5" ht="15">
      <c r="B32" s="13"/>
      <c r="C32" s="14"/>
      <c r="D32" s="5" t="s">
        <v>2</v>
      </c>
      <c r="E32" s="57">
        <f>E20-E31</f>
        <v>22269.626982977272</v>
      </c>
    </row>
    <row r="33" spans="2:5" ht="15">
      <c r="B33" s="31"/>
      <c r="C33" s="15"/>
      <c r="D33" s="8"/>
      <c r="E33" s="12">
        <v>0</v>
      </c>
    </row>
    <row r="34" spans="2:5" ht="15">
      <c r="B34" s="31" t="s">
        <v>36</v>
      </c>
      <c r="C34" s="16" t="s">
        <v>37</v>
      </c>
      <c r="D34" s="17"/>
      <c r="E34" s="12">
        <v>2000</v>
      </c>
    </row>
    <row r="35" spans="2:5" ht="15">
      <c r="B35" s="31"/>
      <c r="C35" s="16"/>
      <c r="D35" s="17"/>
      <c r="E35" s="12"/>
    </row>
    <row r="36" spans="2:5" ht="15">
      <c r="B36" s="31"/>
      <c r="C36" s="16"/>
      <c r="D36" s="17"/>
      <c r="E36" s="12"/>
    </row>
    <row r="37" spans="2:5" ht="15">
      <c r="B37" s="31"/>
      <c r="C37" s="16"/>
      <c r="D37" s="17"/>
      <c r="E37" s="12"/>
    </row>
    <row r="38" spans="2:5" ht="15">
      <c r="B38" s="24" t="s">
        <v>10</v>
      </c>
      <c r="C38" s="16"/>
      <c r="D38" s="17"/>
      <c r="E38" s="91">
        <f>SUM(E33:E36)</f>
        <v>2000</v>
      </c>
    </row>
    <row r="39" spans="2:5" ht="15.75" thickBot="1">
      <c r="B39" s="36" t="s">
        <v>9</v>
      </c>
      <c r="C39" s="42"/>
      <c r="D39" s="43"/>
      <c r="E39" s="92"/>
    </row>
    <row r="40" spans="2:5" ht="15">
      <c r="B40" s="58" t="s">
        <v>11</v>
      </c>
      <c r="C40" s="82"/>
      <c r="D40" s="82"/>
      <c r="E40" s="93">
        <f>E20-E31+E38</f>
        <v>24269.626982977272</v>
      </c>
    </row>
    <row r="41" spans="2:5" ht="15.75" thickBot="1">
      <c r="B41" s="83"/>
      <c r="C41" s="84"/>
      <c r="D41" s="84"/>
      <c r="E41" s="94"/>
    </row>
    <row r="42" spans="2:5" ht="15.75" thickBot="1">
      <c r="B42" s="18"/>
      <c r="C42" s="19"/>
      <c r="D42" s="19"/>
      <c r="E42" s="25"/>
    </row>
    <row r="45" spans="2:3" ht="15">
      <c r="B45" s="26"/>
      <c r="C45" s="26"/>
    </row>
    <row r="56" ht="15">
      <c r="A56" s="29"/>
    </row>
    <row r="57" ht="15">
      <c r="A57" s="30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40:D41"/>
    <mergeCell ref="B20:D21"/>
    <mergeCell ref="E38:E39"/>
    <mergeCell ref="E40:E41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2019-10-21T21:03:56Z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