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<sst xmlns="http://schemas.openxmlformats.org/spreadsheetml/2006/main" count="40" uniqueCount="35">
  <si>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HABERES</t>
  </si>
  <si>
    <t xml:space="preserve"> </t>
  </si>
  <si>
    <t>IMPORTE</t>
  </si>
  <si>
    <t>DEDUCCIONES</t>
  </si>
  <si>
    <t>%</t>
  </si>
  <si>
    <t>JUBILACION</t>
  </si>
  <si>
    <t>LEY 19032</t>
  </si>
  <si>
    <t>ADICCIONALES</t>
  </si>
  <si>
    <t xml:space="preserve">TOTAL </t>
  </si>
  <si>
    <t>IMPORTE NETO A COBRAR</t>
  </si>
  <si>
    <t>PRESENTISMO</t>
  </si>
  <si>
    <t>OBRA SOCIAL OSECAC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</si>
  <si>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</si>
  <si>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</si>
  <si>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</si>
  <si>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</si>
  <si>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</si>
  <si>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</si>
  <si>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</si>
  <si>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</si>
  <si>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APORTE SOLIDARIO (OBRA SOCIAL)</t>
  </si>
  <si>
    <t>Cuenta paralela</t>
  </si>
  <si>
    <t>Sueldo Básico</t>
  </si>
  <si>
    <t>SUELDO BÁSICO</t>
  </si>
  <si>
    <t>Feriado</t>
  </si>
  <si>
    <t>Antigüedad</t>
  </si>
  <si>
    <t>Presentismo</t>
  </si>
  <si>
    <t>HORAS</t>
  </si>
  <si>
    <t>Total</t>
  </si>
  <si>
    <t>FERIADO</t>
  </si>
  <si>
    <t>TOTAL DE DEDUCIONES</t>
  </si>
  <si>
    <t>TOTALES REMUNERATIVOS</t>
  </si>
  <si>
    <t>Días</t>
  </si>
  <si>
    <t>BENEFICIO DECRETO Nº 561/19</t>
  </si>
  <si>
    <t>LIQUIDACION HABERES MES SEPTIEMBRE 2019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</si>
</sst>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.0"/>
    <numFmt numFmtId="183" formatCode="&quot;$&quot;\ #,##0.0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93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44" fontId="2" fillId="0" borderId="13" xfId="50" applyFont="1" applyBorder="1" applyAlignment="1">
      <alignment/>
    </xf>
    <xf numFmtId="0" fontId="2" fillId="0" borderId="14" xfId="0" applyFont="1" applyBorder="1" applyAlignment="1">
      <alignment/>
    </xf>
    <xf numFmtId="44" fontId="2" fillId="0" borderId="15" xfId="5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16" borderId="18" xfId="0" applyFont="1" applyFill="1" applyBorder="1" applyAlignment="1">
      <alignment horizontal="center"/>
    </xf>
    <xf numFmtId="15" fontId="2" fillId="0" borderId="19" xfId="0" applyNumberFormat="1" applyFont="1" applyFill="1" applyBorder="1" applyAlignment="1">
      <alignment vertical="center"/>
    </xf>
    <xf numFmtId="44" fontId="2" fillId="0" borderId="13" xfId="50" applyFont="1" applyFill="1" applyBorder="1" applyAlignment="1">
      <alignment horizontal="center"/>
    </xf>
    <xf numFmtId="15" fontId="2" fillId="0" borderId="19" xfId="0" applyNumberFormat="1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2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0" xfId="0" applyFont="1" applyBorder="1" applyAlignment="1">
      <alignment/>
    </xf>
    <xf numFmtId="44" fontId="2" fillId="0" borderId="23" xfId="50" applyFont="1" applyBorder="1" applyAlignment="1">
      <alignment/>
    </xf>
    <xf numFmtId="15" fontId="2" fillId="0" borderId="2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44" fontId="2" fillId="0" borderId="14" xfId="5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2" fillId="16" borderId="25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44" fontId="1" fillId="16" borderId="26" xfId="50" applyFont="1" applyFill="1" applyBorder="1" applyAlignment="1">
      <alignment horizontal="center"/>
    </xf>
    <xf numFmtId="44" fontId="2" fillId="0" borderId="13" xfId="50" applyFont="1" applyFill="1" applyBorder="1" applyAlignment="1">
      <alignment/>
    </xf>
    <xf numFmtId="0" fontId="2" fillId="0" borderId="27" xfId="0" applyFont="1" applyBorder="1" applyAlignment="1">
      <alignment/>
    </xf>
    <xf numFmtId="44" fontId="2" fillId="0" borderId="28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44" fontId="23" fillId="0" borderId="29" xfId="5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44" fontId="2" fillId="0" borderId="31" xfId="50" applyFont="1" applyFill="1" applyBorder="1" applyAlignment="1">
      <alignment horizontal="center"/>
    </xf>
    <xf numFmtId="0" fontId="0" fillId="0" borderId="32" xfId="0" applyBorder="1" applyAlignment="1">
      <alignment/>
    </xf>
    <xf numFmtId="44" fontId="2" fillId="0" borderId="33" xfId="50" applyFont="1" applyFill="1" applyBorder="1" applyAlignment="1">
      <alignment horizontal="center"/>
    </xf>
    <xf numFmtId="0" fontId="0" fillId="0" borderId="34" xfId="0" applyFill="1" applyBorder="1" applyAlignment="1">
      <alignment/>
    </xf>
    <xf numFmtId="44" fontId="0" fillId="0" borderId="35" xfId="0" applyNumberFormat="1" applyBorder="1" applyAlignment="1">
      <alignment/>
    </xf>
    <xf numFmtId="44" fontId="2" fillId="16" borderId="36" xfId="50" applyFont="1" applyFill="1" applyBorder="1" applyAlignment="1">
      <alignment/>
    </xf>
    <xf numFmtId="15" fontId="2" fillId="0" borderId="24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44" fontId="2" fillId="0" borderId="23" xfId="50" applyFont="1" applyFill="1" applyBorder="1" applyAlignment="1">
      <alignment/>
    </xf>
    <xf numFmtId="15" fontId="1" fillId="16" borderId="20" xfId="0" applyNumberFormat="1" applyFont="1" applyFill="1" applyBorder="1" applyAlignment="1">
      <alignment vertical="center"/>
    </xf>
    <xf numFmtId="2" fontId="2" fillId="16" borderId="14" xfId="0" applyNumberFormat="1" applyFont="1" applyFill="1" applyBorder="1" applyAlignment="1">
      <alignment/>
    </xf>
    <xf numFmtId="44" fontId="1" fillId="16" borderId="14" xfId="50" applyFont="1" applyFill="1" applyBorder="1" applyAlignment="1">
      <alignment horizontal="center"/>
    </xf>
    <xf numFmtId="183" fontId="2" fillId="16" borderId="23" xfId="0" applyNumberFormat="1" applyFont="1" applyFill="1" applyBorder="1" applyAlignment="1">
      <alignment/>
    </xf>
    <xf numFmtId="15" fontId="1" fillId="16" borderId="37" xfId="0" applyNumberFormat="1" applyFont="1" applyFill="1" applyBorder="1" applyAlignment="1">
      <alignment vertical="center"/>
    </xf>
    <xf numFmtId="2" fontId="2" fillId="16" borderId="38" xfId="0" applyNumberFormat="1" applyFont="1" applyFill="1" applyBorder="1" applyAlignment="1">
      <alignment/>
    </xf>
    <xf numFmtId="44" fontId="1" fillId="16" borderId="38" xfId="50" applyFont="1" applyFill="1" applyBorder="1" applyAlignment="1">
      <alignment horizontal="center"/>
    </xf>
    <xf numFmtId="183" fontId="2" fillId="16" borderId="39" xfId="0" applyNumberFormat="1" applyFont="1" applyFill="1" applyBorder="1" applyAlignment="1">
      <alignment/>
    </xf>
    <xf numFmtId="0" fontId="0" fillId="0" borderId="0" xfId="0" applyAlignment="1">
      <alignment horizontal="center"/>
    </xf>
    <xf numFmtId="44" fontId="2" fillId="0" borderId="12" xfId="50" applyFont="1" applyFill="1" applyBorder="1" applyAlignment="1">
      <alignment vertical="center"/>
    </xf>
    <xf numFmtId="0" fontId="1" fillId="0" borderId="17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0" xfId="0" applyNumberFormat="1" applyFont="1" applyBorder="1" applyAlignment="1">
      <alignment horizontal="center" vertical="center"/>
    </xf>
    <xf numFmtId="15" fontId="1" fillId="0" borderId="18" xfId="0" applyNumberFormat="1" applyFont="1" applyBorder="1" applyAlignment="1">
      <alignment horizontal="center" vertical="center"/>
    </xf>
    <xf numFmtId="0" fontId="0" fillId="24" borderId="41" xfId="0" applyFill="1" applyBorder="1" applyAlignment="1">
      <alignment horizontal="center"/>
    </xf>
    <xf numFmtId="0" fontId="0" fillId="24" borderId="42" xfId="0" applyFill="1" applyBorder="1" applyAlignment="1">
      <alignment horizontal="center"/>
    </xf>
    <xf numFmtId="0" fontId="0" fillId="24" borderId="43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44" xfId="0" applyFill="1" applyBorder="1" applyAlignment="1">
      <alignment horizontal="center"/>
    </xf>
    <xf numFmtId="0" fontId="0" fillId="24" borderId="45" xfId="0" applyFill="1" applyBorder="1" applyAlignment="1">
      <alignment horizontal="center"/>
    </xf>
    <xf numFmtId="0" fontId="10" fillId="24" borderId="20" xfId="45" applyFill="1" applyBorder="1" applyAlignment="1" applyProtection="1">
      <alignment horizontal="center"/>
      <protection/>
    </xf>
    <xf numFmtId="0" fontId="21" fillId="24" borderId="46" xfId="0" applyFont="1" applyFill="1" applyBorder="1" applyAlignment="1">
      <alignment horizontal="center"/>
    </xf>
    <xf numFmtId="0" fontId="21" fillId="24" borderId="47" xfId="0" applyFont="1" applyFill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24" borderId="21" xfId="0" applyFont="1" applyFill="1" applyBorder="1" applyAlignment="1">
      <alignment horizontal="center"/>
    </xf>
    <xf numFmtId="0" fontId="19" fillId="24" borderId="37" xfId="0" applyFont="1" applyFill="1" applyBorder="1" applyAlignment="1">
      <alignment horizontal="center"/>
    </xf>
    <xf numFmtId="0" fontId="19" fillId="24" borderId="35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0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4" fontId="2" fillId="0" borderId="23" xfId="50" applyFont="1" applyBorder="1" applyAlignment="1">
      <alignment/>
    </xf>
    <xf numFmtId="44" fontId="2" fillId="0" borderId="48" xfId="50" applyFont="1" applyBorder="1" applyAlignment="1">
      <alignment/>
    </xf>
    <xf numFmtId="44" fontId="2" fillId="16" borderId="36" xfId="50" applyFont="1" applyFill="1" applyBorder="1" applyAlignment="1">
      <alignment/>
    </xf>
    <xf numFmtId="44" fontId="2" fillId="16" borderId="49" xfId="50" applyFont="1" applyFill="1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9"/>
  <sheetViews>
    <sheetView tabSelected="1" view="pageLayout" workbookViewId="0" topLeftCell="A2">
      <selection activeCell="K18" sqref="K18"/>
    </sheetView>
  </sheetViews>
  <sheetFormatPr defaultColWidth="11.421875" defaultRowHeight="15"/>
  <cols>
    <col min="2" max="2" width="31.8515625" style="0" bestFit="1" customWidth="1"/>
    <col min="7" max="7" width="14.8515625" style="0" bestFit="1" customWidth="1"/>
  </cols>
  <sheetData>
    <row r="2" ht="15.75" thickBot="1"/>
    <row r="3" spans="2:5" ht="15">
      <c r="B3" s="65" t="s">
        <v>13</v>
      </c>
      <c r="C3" s="66"/>
      <c r="D3" s="66"/>
      <c r="E3" s="67"/>
    </row>
    <row r="4" spans="2:5" ht="15">
      <c r="B4" s="68" t="s">
        <v>14</v>
      </c>
      <c r="C4" s="69"/>
      <c r="D4" s="69"/>
      <c r="E4" s="70"/>
    </row>
    <row r="5" spans="2:5" ht="15">
      <c r="B5" s="68" t="s">
        <v>15</v>
      </c>
      <c r="C5" s="69"/>
      <c r="D5" s="69"/>
      <c r="E5" s="70"/>
    </row>
    <row r="6" spans="2:5" ht="15">
      <c r="B6" s="68" t="s">
        <v>17</v>
      </c>
      <c r="C6" s="69"/>
      <c r="D6" s="69"/>
      <c r="E6" s="70"/>
    </row>
    <row r="7" spans="2:5" ht="15">
      <c r="B7" s="71" t="s">
        <v>16</v>
      </c>
      <c r="C7" s="72"/>
      <c r="D7" s="72"/>
      <c r="E7" s="73"/>
    </row>
    <row r="8" spans="2:7" ht="15.75" thickBot="1">
      <c r="B8" s="74"/>
      <c r="C8" s="75"/>
      <c r="D8" s="75"/>
      <c r="E8" s="76"/>
      <c r="G8" s="92"/>
    </row>
    <row r="9" spans="2:7" ht="15">
      <c r="B9" s="79" t="s">
        <v>34</v>
      </c>
      <c r="C9" s="80"/>
      <c r="D9" s="80"/>
      <c r="E9" s="81"/>
      <c r="G9" s="92"/>
    </row>
    <row r="10" spans="2:5" ht="15.75" thickBot="1">
      <c r="B10" s="82"/>
      <c r="C10" s="83"/>
      <c r="D10" s="83"/>
      <c r="E10" s="84"/>
    </row>
    <row r="11" spans="2:8" ht="15.75" thickBot="1">
      <c r="B11" s="1" t="s">
        <v>0</v>
      </c>
      <c r="C11" s="2" t="s">
        <v>1</v>
      </c>
      <c r="D11" s="35" t="s">
        <v>27</v>
      </c>
      <c r="E11" s="13" t="s">
        <v>2</v>
      </c>
      <c r="G11" s="77" t="s">
        <v>21</v>
      </c>
      <c r="H11" s="78"/>
    </row>
    <row r="12" spans="2:10" ht="15">
      <c r="B12" s="14" t="s">
        <v>23</v>
      </c>
      <c r="C12" s="37">
        <v>31655.76</v>
      </c>
      <c r="D12" s="36">
        <v>96</v>
      </c>
      <c r="E12" s="15">
        <f>+C12/200*D12</f>
        <v>15194.764799999999</v>
      </c>
      <c r="G12" s="42" t="s">
        <v>22</v>
      </c>
      <c r="H12" s="43">
        <f>C12/30*I12</f>
        <v>30600.568</v>
      </c>
      <c r="I12" s="59">
        <v>29</v>
      </c>
      <c r="J12" t="s">
        <v>32</v>
      </c>
    </row>
    <row r="13" spans="2:9" ht="15">
      <c r="B13" s="20" t="s">
        <v>29</v>
      </c>
      <c r="C13" s="60">
        <f>(C12/25)/8</f>
        <v>158.2788</v>
      </c>
      <c r="D13" s="36">
        <v>4</v>
      </c>
      <c r="E13" s="15">
        <f>C13*D13</f>
        <v>633.1152</v>
      </c>
      <c r="G13" s="39" t="s">
        <v>24</v>
      </c>
      <c r="H13" s="15">
        <f>+H12/25*I13</f>
        <v>1224.02272</v>
      </c>
      <c r="I13" s="59">
        <v>1</v>
      </c>
    </row>
    <row r="14" spans="2:8" ht="15">
      <c r="B14" s="14" t="s">
        <v>18</v>
      </c>
      <c r="C14" s="3">
        <v>2</v>
      </c>
      <c r="D14" s="36"/>
      <c r="E14" s="15">
        <f>(E12+E13)*(C14*1)%</f>
        <v>316.5576</v>
      </c>
      <c r="G14" s="39" t="s">
        <v>25</v>
      </c>
      <c r="H14" s="15">
        <f>+(H12+H13)*(C14)%</f>
        <v>636.4918144000001</v>
      </c>
    </row>
    <row r="15" spans="2:8" ht="15.75" thickBot="1">
      <c r="B15" s="14" t="s">
        <v>10</v>
      </c>
      <c r="C15" s="4" t="s">
        <v>1</v>
      </c>
      <c r="D15" s="36"/>
      <c r="E15" s="15">
        <f>(E12+E14+E13)/12</f>
        <v>1345.3698</v>
      </c>
      <c r="G15" s="40" t="s">
        <v>26</v>
      </c>
      <c r="H15" s="41">
        <f>+(H12+H13+H14)/12</f>
        <v>2705.0902112</v>
      </c>
    </row>
    <row r="16" spans="2:8" ht="15.75" thickBot="1">
      <c r="B16" s="20"/>
      <c r="C16" s="37"/>
      <c r="D16" s="36"/>
      <c r="E16" s="15"/>
      <c r="G16" s="44" t="s">
        <v>28</v>
      </c>
      <c r="H16" s="45">
        <f>SUM(H12:H15)</f>
        <v>35166.1727456</v>
      </c>
    </row>
    <row r="17" spans="2:5" ht="15.75" thickBot="1">
      <c r="B17" s="25"/>
      <c r="C17" s="26" t="s">
        <v>1</v>
      </c>
      <c r="D17" s="27" t="s">
        <v>1</v>
      </c>
      <c r="E17" s="24"/>
    </row>
    <row r="18" spans="2:5" ht="15.75" thickBot="1">
      <c r="B18" s="62" t="s">
        <v>31</v>
      </c>
      <c r="C18" s="63"/>
      <c r="D18" s="64"/>
      <c r="E18" s="46">
        <f>SUM(E12:E17)</f>
        <v>17489.807399999998</v>
      </c>
    </row>
    <row r="19" spans="2:5" ht="15">
      <c r="B19" s="1" t="s">
        <v>3</v>
      </c>
      <c r="C19" s="30" t="s">
        <v>4</v>
      </c>
      <c r="D19" s="29"/>
      <c r="E19" s="31" t="s">
        <v>2</v>
      </c>
    </row>
    <row r="20" spans="2:5" ht="15">
      <c r="B20" s="16" t="s">
        <v>5</v>
      </c>
      <c r="C20" s="5">
        <v>11</v>
      </c>
      <c r="D20" s="38"/>
      <c r="E20" s="32">
        <f>(E18)*11%</f>
        <v>1923.8788139999997</v>
      </c>
    </row>
    <row r="21" spans="2:5" ht="15">
      <c r="B21" s="16" t="s">
        <v>6</v>
      </c>
      <c r="C21" s="3">
        <v>3</v>
      </c>
      <c r="D21" s="38"/>
      <c r="E21" s="32">
        <f>(E18)*3%</f>
        <v>524.694222</v>
      </c>
    </row>
    <row r="22" spans="2:5" ht="15">
      <c r="B22" s="16" t="s">
        <v>11</v>
      </c>
      <c r="C22" s="6">
        <v>3</v>
      </c>
      <c r="D22" s="38"/>
      <c r="E22" s="32">
        <f>+H16*3%</f>
        <v>1054.985182368</v>
      </c>
    </row>
    <row r="23" spans="2:5" ht="15">
      <c r="B23" s="16" t="s">
        <v>19</v>
      </c>
      <c r="C23" s="6">
        <v>2</v>
      </c>
      <c r="D23" s="38"/>
      <c r="E23" s="32">
        <f>E18*2%</f>
        <v>349.79614799999996</v>
      </c>
    </row>
    <row r="24" spans="2:5" ht="15">
      <c r="B24" s="16" t="s">
        <v>12</v>
      </c>
      <c r="C24" s="7">
        <v>0.5</v>
      </c>
      <c r="D24" s="38"/>
      <c r="E24" s="32">
        <f>E18*0.5%</f>
        <v>87.44903699999999</v>
      </c>
    </row>
    <row r="25" spans="2:5" ht="15">
      <c r="B25" s="47" t="s">
        <v>20</v>
      </c>
      <c r="C25" s="48"/>
      <c r="D25" s="49"/>
      <c r="E25" s="50">
        <v>100</v>
      </c>
    </row>
    <row r="26" spans="2:5" ht="15">
      <c r="B26" s="47" t="s">
        <v>33</v>
      </c>
      <c r="C26" s="48"/>
      <c r="D26" s="49"/>
      <c r="E26" s="50">
        <v>1000</v>
      </c>
    </row>
    <row r="27" spans="2:5" ht="15.75" thickBot="1">
      <c r="B27" s="51" t="s">
        <v>30</v>
      </c>
      <c r="C27" s="52"/>
      <c r="D27" s="53"/>
      <c r="E27" s="54">
        <f>SUM(E20:E26)</f>
        <v>5040.803403368</v>
      </c>
    </row>
    <row r="28" spans="2:5" ht="15.75" thickBot="1">
      <c r="B28" s="55"/>
      <c r="C28" s="56"/>
      <c r="D28" s="57" t="s">
        <v>2</v>
      </c>
      <c r="E28" s="58">
        <f>E18-E27</f>
        <v>12449.003996631998</v>
      </c>
    </row>
    <row r="29" spans="2:5" ht="15">
      <c r="B29" s="23"/>
      <c r="C29" s="9"/>
      <c r="D29" s="10"/>
      <c r="E29" s="8"/>
    </row>
    <row r="30" spans="2:5" ht="15">
      <c r="B30" s="17" t="s">
        <v>8</v>
      </c>
      <c r="C30" s="9"/>
      <c r="D30" s="10"/>
      <c r="E30" s="88"/>
    </row>
    <row r="31" spans="2:5" ht="15.75" thickBot="1">
      <c r="B31" s="28" t="s">
        <v>7</v>
      </c>
      <c r="C31" s="33"/>
      <c r="D31" s="34"/>
      <c r="E31" s="89"/>
    </row>
    <row r="32" spans="2:5" ht="15">
      <c r="B32" s="85" t="s">
        <v>9</v>
      </c>
      <c r="C32" s="86"/>
      <c r="D32" s="86"/>
      <c r="E32" s="90">
        <f>E18-E27+E30</f>
        <v>12449.003996631998</v>
      </c>
    </row>
    <row r="33" spans="2:5" ht="15.75" thickBot="1">
      <c r="B33" s="87"/>
      <c r="C33" s="61"/>
      <c r="D33" s="61"/>
      <c r="E33" s="91"/>
    </row>
    <row r="34" spans="2:5" ht="15.75" thickBot="1">
      <c r="B34" s="11"/>
      <c r="C34" s="12"/>
      <c r="D34" s="12"/>
      <c r="E34" s="18"/>
    </row>
    <row r="37" spans="2:3" ht="15">
      <c r="B37" s="19"/>
      <c r="C37" s="19"/>
    </row>
    <row r="48" ht="15">
      <c r="A48" s="21"/>
    </row>
    <row r="49" ht="15">
      <c r="A49" s="22"/>
    </row>
  </sheetData>
  <sheetProtection/>
  <mergeCells count="11">
    <mergeCell ref="G11:H11"/>
    <mergeCell ref="B9:E10"/>
    <mergeCell ref="B32:D33"/>
    <mergeCell ref="B18:D18"/>
    <mergeCell ref="E30:E31"/>
    <mergeCell ref="E32:E33"/>
    <mergeCell ref="B3:E3"/>
    <mergeCell ref="B4:E4"/>
    <mergeCell ref="B6:E6"/>
    <mergeCell ref="B7:E8"/>
    <mergeCell ref="B5:E5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Graciela</cp:lastModifiedBy>
  <cp:lastPrinted>2015-06-20T01:35:46Z</cp:lastPrinted>
  <dcterms:created xsi:type="dcterms:W3CDTF">2008-04-12T17:22:12Z</dcterms:created>
  <dcterms:modified xsi:type="dcterms:W3CDTF">2019-09-09T17:11:51Z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