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<sst xmlns="http://schemas.openxmlformats.org/spreadsheetml/2006/main" count="50" uniqueCount="35">
  <si>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</si>
  <si>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</si>
  <si>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</si>
  <si>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</si>
  <si>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</si>
  <si>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</si>
  <si>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</si>
  <si>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</si>
  <si>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</si>
  <si>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</si>
  <si>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</si>
  <si>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</si>
  <si>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</si>
  <si>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</si>
  <si>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</si>
  <si>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</si>
  <si>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</si>
  <si>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</si>
  <si>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</si>
  <si>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</si>
  <si>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</si>
  <si>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</si>
  <si>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</si>
  <si>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</si>
  <si>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</si>
  <si>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</si>
  <si>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</si>
  <si>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</si>
  <si>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ASIGNACIÓN EXTRAORDINARIA - FERIADOS</t>
  </si>
  <si>
    <t>ASIGNACIÓN EXTRAORDINARIA - CUOTA 2</t>
  </si>
  <si>
    <t>TOTAL COBRADO JUNIO/2019</t>
  </si>
  <si>
    <t>Remuneracones</t>
  </si>
  <si>
    <t>No remunerativa</t>
  </si>
  <si>
    <t>AGUINALDO 1er.SEMESTRE  2019</t>
  </si>
  <si>
    <t>LIQUIDACION HABERES AGUINALDO 1er. SEMESTRE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</si>
</sst>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83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44" fontId="2" fillId="0" borderId="12" xfId="5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2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44" fontId="0" fillId="0" borderId="0" xfId="5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0"/>
  <sheetViews>
    <sheetView tabSelected="1" view="pageLayout" workbookViewId="0" topLeftCell="A1">
      <selection activeCell="E48" sqref="E48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8" t="s">
        <v>13</v>
      </c>
      <c r="C3" s="89"/>
      <c r="D3" s="89"/>
      <c r="E3" s="90"/>
    </row>
    <row r="4" spans="2:5" ht="15">
      <c r="B4" s="91" t="s">
        <v>14</v>
      </c>
      <c r="C4" s="92"/>
      <c r="D4" s="92"/>
      <c r="E4" s="93"/>
    </row>
    <row r="5" spans="2:5" ht="15">
      <c r="B5" s="91" t="s">
        <v>15</v>
      </c>
      <c r="C5" s="92"/>
      <c r="D5" s="92"/>
      <c r="E5" s="93"/>
    </row>
    <row r="6" spans="2:5" ht="15">
      <c r="B6" s="91" t="s">
        <v>17</v>
      </c>
      <c r="C6" s="92"/>
      <c r="D6" s="92"/>
      <c r="E6" s="93"/>
    </row>
    <row r="7" spans="2:5" ht="15">
      <c r="B7" s="94" t="s">
        <v>16</v>
      </c>
      <c r="C7" s="95"/>
      <c r="D7" s="95"/>
      <c r="E7" s="96"/>
    </row>
    <row r="8" spans="2:5" ht="15.75" thickBot="1">
      <c r="B8" s="97"/>
      <c r="C8" s="98"/>
      <c r="D8" s="98"/>
      <c r="E8" s="99"/>
    </row>
    <row r="9" spans="2:5" ht="15">
      <c r="B9" s="71" t="s">
        <v>34</v>
      </c>
      <c r="C9" s="72"/>
      <c r="D9" s="72"/>
      <c r="E9" s="73"/>
    </row>
    <row r="10" spans="2:8" ht="15.75" thickBot="1">
      <c r="B10" s="74"/>
      <c r="C10" s="75"/>
      <c r="D10" s="75"/>
      <c r="E10" s="76"/>
      <c r="G10" s="67"/>
      <c r="H10" s="67"/>
    </row>
    <row r="11" spans="2:8" ht="15">
      <c r="B11" s="1" t="s">
        <v>0</v>
      </c>
      <c r="C11" s="2" t="s">
        <v>1</v>
      </c>
      <c r="D11" s="38" t="s">
        <v>21</v>
      </c>
      <c r="E11" s="14" t="s">
        <v>2</v>
      </c>
      <c r="G11" s="69"/>
      <c r="H11" s="69"/>
    </row>
    <row r="12" spans="2:8" ht="15">
      <c r="B12" s="15" t="s">
        <v>20</v>
      </c>
      <c r="C12" s="40">
        <v>27699.54</v>
      </c>
      <c r="D12" s="39"/>
      <c r="E12" s="16">
        <f>+C12/30*D12</f>
        <v>0</v>
      </c>
      <c r="G12" s="67"/>
      <c r="H12" s="66"/>
    </row>
    <row r="13" spans="2:8" ht="15">
      <c r="B13" s="22" t="s">
        <v>22</v>
      </c>
      <c r="C13" s="23"/>
      <c r="D13" s="39"/>
      <c r="E13" s="16">
        <f>+C12/25*D13</f>
        <v>0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0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0</v>
      </c>
      <c r="G15" s="67"/>
      <c r="H15" s="66"/>
    </row>
    <row r="16" spans="2:8" ht="15">
      <c r="B16" s="22" t="s">
        <v>33</v>
      </c>
      <c r="C16" s="40"/>
      <c r="D16" s="39"/>
      <c r="E16" s="16">
        <f>H18/2</f>
        <v>15508.05</v>
      </c>
      <c r="G16" s="67" t="s">
        <v>30</v>
      </c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8" ht="15.75" thickBot="1">
      <c r="B18" s="81" t="s">
        <v>27</v>
      </c>
      <c r="C18" s="82"/>
      <c r="D18" s="83"/>
      <c r="E18" s="43">
        <f>SUM(E12:E17)</f>
        <v>15508.05</v>
      </c>
      <c r="G18" t="s">
        <v>31</v>
      </c>
      <c r="H18" s="100">
        <v>31016.1</v>
      </c>
    </row>
    <row r="19" spans="2:8" ht="15">
      <c r="B19" s="44" t="s">
        <v>23</v>
      </c>
      <c r="C19" s="45"/>
      <c r="D19" s="32" t="s">
        <v>21</v>
      </c>
      <c r="E19" s="46" t="s">
        <v>2</v>
      </c>
      <c r="G19" t="s">
        <v>32</v>
      </c>
      <c r="H19" s="100">
        <v>1370.46</v>
      </c>
    </row>
    <row r="20" spans="2:5" ht="15">
      <c r="B20" s="15" t="s">
        <v>29</v>
      </c>
      <c r="C20" s="40"/>
      <c r="D20" s="70">
        <v>1246.48</v>
      </c>
      <c r="E20" s="16"/>
    </row>
    <row r="21" spans="2:5" ht="15">
      <c r="B21" s="15" t="s">
        <v>28</v>
      </c>
      <c r="C21" s="23"/>
      <c r="D21" s="39"/>
      <c r="E21" s="16"/>
    </row>
    <row r="22" spans="2:5" ht="15">
      <c r="B22" s="15" t="s">
        <v>18</v>
      </c>
      <c r="C22" s="3">
        <v>2</v>
      </c>
      <c r="D22" s="39"/>
      <c r="E22" s="16">
        <f>(E20+E21)*(C22*1)%</f>
        <v>0</v>
      </c>
    </row>
    <row r="23" spans="2:5" ht="15">
      <c r="B23" s="15" t="s">
        <v>10</v>
      </c>
      <c r="C23" s="65"/>
      <c r="D23" s="39"/>
      <c r="E23" s="16">
        <f>(E20+E22+E21)/12</f>
        <v>0</v>
      </c>
    </row>
    <row r="24" spans="2:5" ht="15.75" thickBot="1">
      <c r="B24" s="22" t="s">
        <v>33</v>
      </c>
      <c r="C24" s="23"/>
      <c r="D24" s="39"/>
      <c r="E24" s="16">
        <f>H19/2</f>
        <v>685.23</v>
      </c>
    </row>
    <row r="25" spans="2:5" ht="15.75" thickBot="1">
      <c r="B25" s="81" t="s">
        <v>26</v>
      </c>
      <c r="C25" s="82"/>
      <c r="D25" s="83"/>
      <c r="E25" s="43">
        <f>+E20+E21+E23+E24</f>
        <v>685.23</v>
      </c>
    </row>
    <row r="26" spans="2:5" ht="15">
      <c r="B26" s="1" t="s">
        <v>3</v>
      </c>
      <c r="C26" s="33" t="s">
        <v>4</v>
      </c>
      <c r="D26" s="32"/>
      <c r="E26" s="34" t="s">
        <v>2</v>
      </c>
    </row>
    <row r="27" spans="2:5" ht="15">
      <c r="B27" s="17" t="s">
        <v>5</v>
      </c>
      <c r="C27" s="5">
        <v>11</v>
      </c>
      <c r="D27" s="41"/>
      <c r="E27" s="35">
        <f>(E18)*11%</f>
        <v>1705.8854999999999</v>
      </c>
    </row>
    <row r="28" spans="2:5" ht="15">
      <c r="B28" s="17" t="s">
        <v>6</v>
      </c>
      <c r="C28" s="3">
        <v>3</v>
      </c>
      <c r="D28" s="41"/>
      <c r="E28" s="35">
        <f>(E18)*3%</f>
        <v>465.2415</v>
      </c>
    </row>
    <row r="29" spans="2:5" ht="15">
      <c r="B29" s="17" t="s">
        <v>11</v>
      </c>
      <c r="C29" s="6">
        <v>3</v>
      </c>
      <c r="D29" s="41"/>
      <c r="E29" s="35">
        <f>+(E18)*3%</f>
        <v>465.2415</v>
      </c>
    </row>
    <row r="30" spans="2:5" ht="15">
      <c r="B30" s="17" t="s">
        <v>19</v>
      </c>
      <c r="C30" s="6">
        <v>2</v>
      </c>
      <c r="D30" s="41"/>
      <c r="E30" s="35">
        <f>(E18)*2%</f>
        <v>310.161</v>
      </c>
    </row>
    <row r="31" spans="2:5" ht="15">
      <c r="B31" s="17" t="s">
        <v>12</v>
      </c>
      <c r="C31" s="8">
        <v>0.5</v>
      </c>
      <c r="D31" s="41"/>
      <c r="E31" s="35">
        <f>(E18)*0.5%</f>
        <v>77.54025</v>
      </c>
    </row>
    <row r="32" spans="2:5" ht="15">
      <c r="B32" s="48"/>
      <c r="C32" s="49"/>
      <c r="D32" s="50"/>
      <c r="E32" s="51"/>
    </row>
    <row r="33" spans="2:5" ht="15">
      <c r="B33" s="52" t="s">
        <v>24</v>
      </c>
      <c r="C33" s="54" t="s">
        <v>4</v>
      </c>
      <c r="D33" s="54"/>
      <c r="E33" s="53" t="s">
        <v>2</v>
      </c>
    </row>
    <row r="34" spans="2:5" ht="15">
      <c r="B34" s="17" t="s">
        <v>11</v>
      </c>
      <c r="C34" s="8">
        <v>3</v>
      </c>
      <c r="D34" s="41"/>
      <c r="E34" s="35">
        <f>E25*3%</f>
        <v>20.5569</v>
      </c>
    </row>
    <row r="35" spans="2:5" ht="15">
      <c r="B35" s="18" t="s">
        <v>19</v>
      </c>
      <c r="C35" s="6">
        <v>2</v>
      </c>
      <c r="D35" s="7"/>
      <c r="E35" s="9">
        <f>E25*2%</f>
        <v>13.704600000000001</v>
      </c>
    </row>
    <row r="36" spans="2:5" ht="15">
      <c r="B36" s="18" t="s">
        <v>12</v>
      </c>
      <c r="C36" s="8">
        <v>0.5</v>
      </c>
      <c r="D36" s="7"/>
      <c r="E36" s="9">
        <f>E25*0.5%</f>
        <v>3.4261500000000003</v>
      </c>
    </row>
    <row r="37" spans="2:5" ht="15.75" thickBot="1">
      <c r="B37" s="55" t="s">
        <v>25</v>
      </c>
      <c r="C37" s="56"/>
      <c r="D37" s="57"/>
      <c r="E37" s="58">
        <f>SUM(E27:E36)</f>
        <v>3061.7574</v>
      </c>
    </row>
    <row r="38" spans="2:5" ht="15.75" thickBot="1">
      <c r="B38" s="61"/>
      <c r="C38" s="62"/>
      <c r="D38" s="63" t="s">
        <v>2</v>
      </c>
      <c r="E38" s="64">
        <f>(E18+E25)-E37</f>
        <v>13131.522599999998</v>
      </c>
    </row>
    <row r="39" spans="2:5" ht="15">
      <c r="B39" s="59"/>
      <c r="C39" s="60"/>
      <c r="D39" s="47"/>
      <c r="E39" s="42"/>
    </row>
    <row r="40" spans="2:5" ht="15">
      <c r="B40" s="26"/>
      <c r="C40" s="10"/>
      <c r="D40" s="11"/>
      <c r="E40" s="9"/>
    </row>
    <row r="41" spans="2:5" ht="15">
      <c r="B41" s="19" t="s">
        <v>8</v>
      </c>
      <c r="C41" s="10"/>
      <c r="D41" s="11"/>
      <c r="E41" s="84">
        <f>SUM(E39:E39)</f>
        <v>0</v>
      </c>
    </row>
    <row r="42" spans="2:5" ht="15.75" thickBot="1">
      <c r="B42" s="31" t="s">
        <v>7</v>
      </c>
      <c r="C42" s="36"/>
      <c r="D42" s="37"/>
      <c r="E42" s="85"/>
    </row>
    <row r="43" spans="2:5" ht="15">
      <c r="B43" s="77" t="s">
        <v>9</v>
      </c>
      <c r="C43" s="78"/>
      <c r="D43" s="78"/>
      <c r="E43" s="86">
        <f>E18-E37+E41+E25</f>
        <v>13131.522599999998</v>
      </c>
    </row>
    <row r="44" spans="2:5" ht="15.75" thickBot="1">
      <c r="B44" s="79"/>
      <c r="C44" s="80"/>
      <c r="D44" s="80"/>
      <c r="E44" s="87"/>
    </row>
    <row r="45" spans="2:5" ht="15.75" thickBot="1">
      <c r="B45" s="12"/>
      <c r="C45" s="13"/>
      <c r="D45" s="13"/>
      <c r="E45" s="20"/>
    </row>
    <row r="48" spans="2:3" ht="15">
      <c r="B48" s="21"/>
      <c r="C48" s="21"/>
    </row>
    <row r="59" ht="15">
      <c r="A59" s="24"/>
    </row>
    <row r="60" ht="15">
      <c r="A60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3:D44"/>
    <mergeCell ref="B18:D18"/>
    <mergeCell ref="E41:E42"/>
    <mergeCell ref="E43:E44"/>
    <mergeCell ref="B25:D2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