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<sst xmlns="http://schemas.openxmlformats.org/spreadsheetml/2006/main" count="70" uniqueCount="36">
  <si>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</si>
  <si>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</si>
  <si>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</si>
  <si>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</si>
  <si>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</si>
  <si>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</si>
  <si>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</si>
  <si>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</si>
  <si>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</si>
  <si>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</si>
  <si>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</si>
  <si>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</si>
  <si>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</si>
  <si>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</si>
  <si>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</si>
  <si>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</si>
  <si>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</si>
  <si>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</si>
  <si>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</si>
  <si>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</si>
  <si>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</si>
  <si>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</si>
  <si>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</si>
  <si>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</si>
  <si>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</si>
  <si>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</si>
  <si>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</si>
  <si>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</si>
  <si>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</si>
  <si>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</si>
  <si>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</si>
  <si>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</si>
  <si>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</si>
  <si>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</si>
  <si>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FEBRERO 2019 - PRIMERA QUINCENA</t>
  </si>
  <si>
    <t>LIQUIDACION HABERES MES FEBRERO 2019 - SEGUNDA QUINCENA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</si>
</sst>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6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6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6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6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6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6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6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6" fontId="1" fillId="16" borderId="29" xfId="50" applyFont="1" applyFill="1" applyBorder="1" applyAlignment="1">
      <alignment horizontal="center"/>
    </xf>
    <xf numFmtId="176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6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6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16" borderId="35" xfId="0" applyNumberFormat="1" applyFill="1" applyBorder="1" applyAlignment="1">
      <alignment/>
    </xf>
    <xf numFmtId="176" fontId="0" fillId="16" borderId="36" xfId="0" applyNumberFormat="1" applyFill="1" applyBorder="1" applyAlignment="1">
      <alignment/>
    </xf>
    <xf numFmtId="176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6" fontId="2" fillId="16" borderId="45" xfId="50" applyFont="1" applyFill="1" applyBorder="1" applyAlignment="1">
      <alignment/>
    </xf>
    <xf numFmtId="176" fontId="2" fillId="16" borderId="46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6" fontId="2" fillId="0" borderId="25" xfId="50" applyFont="1" applyBorder="1" applyAlignment="1">
      <alignment/>
    </xf>
    <xf numFmtId="176" fontId="2" fillId="0" borderId="35" xfId="50" applyFont="1" applyBorder="1" applyAlignment="1">
      <alignment/>
    </xf>
    <xf numFmtId="0" fontId="19" fillId="24" borderId="47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J27" sqref="J27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59" t="s">
        <v>12</v>
      </c>
      <c r="C3" s="60"/>
      <c r="D3" s="60"/>
      <c r="E3" s="61"/>
      <c r="G3" s="59" t="s">
        <v>12</v>
      </c>
      <c r="H3" s="60"/>
      <c r="I3" s="60"/>
      <c r="J3" s="61"/>
    </row>
    <row r="4" spans="2:10" ht="15">
      <c r="B4" s="62" t="s">
        <v>13</v>
      </c>
      <c r="C4" s="63"/>
      <c r="D4" s="63"/>
      <c r="E4" s="64"/>
      <c r="G4" s="62" t="s">
        <v>13</v>
      </c>
      <c r="H4" s="63"/>
      <c r="I4" s="63"/>
      <c r="J4" s="64"/>
    </row>
    <row r="5" spans="2:10" ht="15">
      <c r="B5" s="62" t="s">
        <v>14</v>
      </c>
      <c r="C5" s="63"/>
      <c r="D5" s="63"/>
      <c r="E5" s="64"/>
      <c r="G5" s="62" t="s">
        <v>14</v>
      </c>
      <c r="H5" s="63"/>
      <c r="I5" s="63"/>
      <c r="J5" s="64"/>
    </row>
    <row r="6" spans="2:10" ht="15">
      <c r="B6" s="62" t="s">
        <v>26</v>
      </c>
      <c r="C6" s="63"/>
      <c r="D6" s="63"/>
      <c r="E6" s="64"/>
      <c r="G6" s="62" t="s">
        <v>26</v>
      </c>
      <c r="H6" s="63"/>
      <c r="I6" s="63"/>
      <c r="J6" s="64"/>
    </row>
    <row r="7" spans="2:10" ht="15">
      <c r="B7" s="65" t="s">
        <v>15</v>
      </c>
      <c r="C7" s="66"/>
      <c r="D7" s="66"/>
      <c r="E7" s="67"/>
      <c r="G7" s="65" t="s">
        <v>15</v>
      </c>
      <c r="H7" s="66"/>
      <c r="I7" s="66"/>
      <c r="J7" s="67"/>
    </row>
    <row r="8" spans="2:10" ht="15.75" thickBot="1">
      <c r="B8" s="68"/>
      <c r="C8" s="69"/>
      <c r="D8" s="69"/>
      <c r="E8" s="70"/>
      <c r="G8" s="68"/>
      <c r="H8" s="69"/>
      <c r="I8" s="69"/>
      <c r="J8" s="70"/>
    </row>
    <row r="9" spans="2:10" ht="15.75" thickBot="1">
      <c r="B9" s="71" t="s">
        <v>34</v>
      </c>
      <c r="C9" s="72"/>
      <c r="D9" s="72"/>
      <c r="E9" s="73"/>
      <c r="G9" s="71" t="s">
        <v>35</v>
      </c>
      <c r="H9" s="72"/>
      <c r="I9" s="72"/>
      <c r="J9" s="73"/>
    </row>
    <row r="10" spans="2:15" ht="15.75" thickBot="1">
      <c r="B10" s="74"/>
      <c r="C10" s="75"/>
      <c r="D10" s="75"/>
      <c r="E10" s="76"/>
      <c r="G10" s="74"/>
      <c r="H10" s="75"/>
      <c r="I10" s="75"/>
      <c r="J10" s="76"/>
      <c r="L10" s="90" t="s">
        <v>27</v>
      </c>
      <c r="M10" s="91"/>
      <c r="N10" s="91"/>
      <c r="O10" s="92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95" t="s">
        <v>28</v>
      </c>
      <c r="M11" s="96"/>
      <c r="N11" s="97"/>
      <c r="O11" s="52">
        <f>+E12+E13</f>
        <v>8237.789999999999</v>
      </c>
    </row>
    <row r="12" spans="2:15" ht="15">
      <c r="B12" s="21" t="s">
        <v>18</v>
      </c>
      <c r="C12" s="50">
        <v>83.21</v>
      </c>
      <c r="D12" s="49">
        <f>9*11</f>
        <v>99</v>
      </c>
      <c r="E12" s="22">
        <f>+D12*C12</f>
        <v>8237.789999999999</v>
      </c>
      <c r="G12" s="21" t="s">
        <v>18</v>
      </c>
      <c r="H12" s="50">
        <f>+C12</f>
        <v>83.21</v>
      </c>
      <c r="I12" s="49">
        <f>9*9</f>
        <v>81</v>
      </c>
      <c r="J12" s="22">
        <f>+I12*H12</f>
        <v>6740.009999999999</v>
      </c>
      <c r="L12" s="93" t="s">
        <v>29</v>
      </c>
      <c r="M12" s="94"/>
      <c r="N12" s="94"/>
      <c r="O12" s="56">
        <f>+J12+J13</f>
        <v>6740.009999999999</v>
      </c>
    </row>
    <row r="13" spans="2:15" ht="15.75" thickBot="1">
      <c r="B13" s="30" t="s">
        <v>17</v>
      </c>
      <c r="C13" s="31"/>
      <c r="D13" s="49">
        <v>0</v>
      </c>
      <c r="E13" s="22">
        <f>+C12*D13</f>
        <v>0</v>
      </c>
      <c r="G13" s="30" t="s">
        <v>17</v>
      </c>
      <c r="H13" s="31"/>
      <c r="I13" s="49">
        <v>0</v>
      </c>
      <c r="J13" s="22">
        <f>+H12*I13</f>
        <v>0</v>
      </c>
      <c r="L13" s="101" t="s">
        <v>33</v>
      </c>
      <c r="M13" s="102"/>
      <c r="N13" s="102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624.0749999999999</v>
      </c>
      <c r="G14" s="30" t="s">
        <v>21</v>
      </c>
      <c r="H14" s="31"/>
      <c r="I14" s="49">
        <v>5</v>
      </c>
      <c r="J14" s="22">
        <f>+H12*I14*1.5</f>
        <v>624.0749999999999</v>
      </c>
      <c r="L14" s="98" t="s">
        <v>20</v>
      </c>
      <c r="M14" s="99"/>
      <c r="N14" s="100"/>
      <c r="O14" s="55">
        <f>SUM(O11:O12)</f>
        <v>14977.8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832.0999999999999</v>
      </c>
      <c r="G15" s="30" t="s">
        <v>22</v>
      </c>
      <c r="H15" s="31"/>
      <c r="I15" s="49">
        <v>5</v>
      </c>
      <c r="J15" s="22">
        <f>+I15*H12*2</f>
        <v>832.0999999999999</v>
      </c>
      <c r="L15" s="106" t="s">
        <v>30</v>
      </c>
      <c r="M15" s="107"/>
      <c r="N15" s="108"/>
      <c r="O15" s="53">
        <v>17715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103" t="s">
        <v>31</v>
      </c>
      <c r="M16" s="104"/>
      <c r="N16" s="105"/>
      <c r="O16" s="54">
        <f>+O15-O14</f>
        <v>2737.2000000000007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2737.2000000000007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2" t="s">
        <v>3</v>
      </c>
      <c r="C20" s="83"/>
      <c r="D20" s="84"/>
      <c r="E20" s="77">
        <f>SUM(E12:E19)</f>
        <v>9693.965</v>
      </c>
      <c r="G20" s="82" t="s">
        <v>3</v>
      </c>
      <c r="H20" s="83"/>
      <c r="I20" s="84"/>
      <c r="J20" s="77">
        <f>SUM(J12:J19)</f>
        <v>10933.385</v>
      </c>
    </row>
    <row r="21" spans="2:10" ht="15.75" thickBot="1">
      <c r="B21" s="85"/>
      <c r="C21" s="86"/>
      <c r="D21" s="87"/>
      <c r="E21" s="78"/>
      <c r="G21" s="85"/>
      <c r="H21" s="86"/>
      <c r="I21" s="87"/>
      <c r="J21" s="78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1066.33615</v>
      </c>
      <c r="G23" s="23" t="s">
        <v>6</v>
      </c>
      <c r="H23" s="6">
        <v>11</v>
      </c>
      <c r="I23" s="51"/>
      <c r="J23" s="44">
        <f>(J20)*11%</f>
        <v>1202.67235</v>
      </c>
    </row>
    <row r="24" spans="2:10" ht="15">
      <c r="B24" s="23" t="s">
        <v>7</v>
      </c>
      <c r="C24" s="3">
        <v>3</v>
      </c>
      <c r="D24" s="51"/>
      <c r="E24" s="44">
        <f>(E20)*3%</f>
        <v>290.81895</v>
      </c>
      <c r="G24" s="23" t="s">
        <v>7</v>
      </c>
      <c r="H24" s="3">
        <v>3</v>
      </c>
      <c r="I24" s="51"/>
      <c r="J24" s="44">
        <f>(J20)*3%</f>
        <v>328.00155</v>
      </c>
    </row>
    <row r="25" spans="2:10" ht="15">
      <c r="B25" s="23" t="s">
        <v>23</v>
      </c>
      <c r="C25" s="7">
        <v>3</v>
      </c>
      <c r="D25" s="51"/>
      <c r="E25" s="44">
        <f>+E20*3%</f>
        <v>290.81895</v>
      </c>
      <c r="G25" s="23" t="s">
        <v>23</v>
      </c>
      <c r="H25" s="7">
        <v>3</v>
      </c>
      <c r="I25" s="51"/>
      <c r="J25" s="44">
        <f>(+J20)*3%</f>
        <v>328.00155</v>
      </c>
    </row>
    <row r="26" spans="2:10" ht="15">
      <c r="B26" s="23" t="s">
        <v>24</v>
      </c>
      <c r="C26" s="9">
        <v>2.5</v>
      </c>
      <c r="D26" s="51"/>
      <c r="E26" s="44">
        <f>E20*C26%</f>
        <v>242.34912500000002</v>
      </c>
      <c r="G26" s="23" t="s">
        <v>24</v>
      </c>
      <c r="H26" s="9">
        <v>2.5</v>
      </c>
      <c r="I26" s="51"/>
      <c r="J26" s="44">
        <f>J20*H26%</f>
        <v>273.334625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149.17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1890.3231749999998</v>
      </c>
      <c r="G30" s="11" t="s">
        <v>8</v>
      </c>
      <c r="H30" s="10"/>
      <c r="I30" s="40"/>
      <c r="J30" s="12">
        <f>SUM(J23:J29)</f>
        <v>2281.180075</v>
      </c>
    </row>
    <row r="31" spans="2:10" ht="15">
      <c r="B31" s="13"/>
      <c r="C31" s="14"/>
      <c r="D31" s="5" t="s">
        <v>2</v>
      </c>
      <c r="E31" s="45">
        <f>E20-E30</f>
        <v>7803.641825000001</v>
      </c>
      <c r="G31" s="13"/>
      <c r="H31" s="14"/>
      <c r="I31" s="5" t="s">
        <v>2</v>
      </c>
      <c r="J31" s="45">
        <f>J20-J30</f>
        <v>8652.204925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88">
        <f>SUM(E32:E32)</f>
        <v>0</v>
      </c>
      <c r="G34" s="27" t="s">
        <v>10</v>
      </c>
      <c r="H34" s="16"/>
      <c r="I34" s="17"/>
      <c r="J34" s="88">
        <f>SUM(J32:J32)</f>
        <v>0</v>
      </c>
    </row>
    <row r="35" spans="2:10" ht="15.75" thickBot="1">
      <c r="B35" s="39" t="s">
        <v>9</v>
      </c>
      <c r="C35" s="46"/>
      <c r="D35" s="47"/>
      <c r="E35" s="89"/>
      <c r="G35" s="39" t="s">
        <v>9</v>
      </c>
      <c r="H35" s="46"/>
      <c r="I35" s="47"/>
      <c r="J35" s="89"/>
    </row>
    <row r="36" spans="2:10" ht="15">
      <c r="B36" s="79" t="s">
        <v>11</v>
      </c>
      <c r="C36" s="58"/>
      <c r="D36" s="58"/>
      <c r="E36" s="77">
        <f>E20-E30+E34</f>
        <v>7803.641825000001</v>
      </c>
      <c r="G36" s="79" t="s">
        <v>11</v>
      </c>
      <c r="H36" s="58"/>
      <c r="I36" s="58"/>
      <c r="J36" s="77">
        <f>J20-J30+J34</f>
        <v>8652.204925</v>
      </c>
    </row>
    <row r="37" spans="2:10" ht="15.75" thickBot="1">
      <c r="B37" s="80"/>
      <c r="C37" s="81"/>
      <c r="D37" s="81"/>
      <c r="E37" s="78"/>
      <c r="G37" s="80"/>
      <c r="H37" s="81"/>
      <c r="I37" s="81"/>
      <c r="J37" s="78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J34:J35"/>
    <mergeCell ref="G36:I37"/>
    <mergeCell ref="J36:J37"/>
    <mergeCell ref="L13:N13"/>
    <mergeCell ref="L16:N16"/>
    <mergeCell ref="L15:N15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2019-02-14T14:56:09Z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