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<sst xmlns="http://schemas.openxmlformats.org/spreadsheetml/2006/main" count="48" uniqueCount="36">
  <si>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</si>
  <si>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</si>
  <si>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</si>
  <si>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</si>
  <si>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</si>
  <si>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</si>
  <si>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</si>
  <si>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</si>
  <si>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</si>
  <si>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</si>
  <si>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</si>
  <si>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</si>
  <si>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</si>
  <si>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</si>
  <si>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</si>
  <si>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</si>
  <si>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</si>
  <si>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</si>
  <si>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</si>
  <si>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</si>
  <si>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</si>
  <si>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</si>
  <si>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</si>
  <si>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</si>
  <si>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</si>
  <si>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</si>
  <si>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</si>
  <si>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</si>
  <si>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</si>
  <si>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</si>
  <si>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</si>
  <si>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</si>
  <si>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</si>
  <si>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</si>
  <si>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</si>
  <si>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DICIEMBRE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</si>
</sst>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35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23878.91</v>
      </c>
      <c r="D12" s="39">
        <f>18*4</f>
        <v>72</v>
      </c>
      <c r="E12" s="16">
        <f>+C12/200*D12</f>
        <v>8596.4076</v>
      </c>
      <c r="G12" s="45" t="s">
        <v>22</v>
      </c>
      <c r="H12" s="46">
        <f>+C12</f>
        <v>23878.91</v>
      </c>
    </row>
    <row r="13" spans="2:8" ht="15">
      <c r="B13" s="22" t="s">
        <v>29</v>
      </c>
      <c r="C13" s="23"/>
      <c r="D13" s="39">
        <f>4*4</f>
        <v>16</v>
      </c>
      <c r="E13" s="16">
        <f>+C12/25/8*D13</f>
        <v>1910.3128</v>
      </c>
      <c r="G13" s="42" t="s">
        <v>24</v>
      </c>
      <c r="H13" s="16">
        <f>+H12/25*D13</f>
        <v>15282.5024</v>
      </c>
    </row>
    <row r="14" spans="2:8" ht="15">
      <c r="B14" s="15" t="s">
        <v>18</v>
      </c>
      <c r="C14" s="3">
        <v>2</v>
      </c>
      <c r="D14" s="39"/>
      <c r="E14" s="16">
        <f>(E12+E13)*(C14*1)%</f>
        <v>210.134408</v>
      </c>
      <c r="G14" s="42" t="s">
        <v>25</v>
      </c>
      <c r="H14" s="16">
        <f>+(H12+H13)*(C14)%</f>
        <v>783.228248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893.071234</v>
      </c>
      <c r="G15" s="43" t="s">
        <v>26</v>
      </c>
      <c r="H15" s="44">
        <f>+(H12+H13+H14)/12</f>
        <v>3328.720054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43273.360702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11609.926042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1277.09186462</v>
      </c>
    </row>
    <row r="27" spans="2:5" ht="15">
      <c r="B27" s="17" t="s">
        <v>6</v>
      </c>
      <c r="C27" s="3">
        <v>3</v>
      </c>
      <c r="D27" s="41"/>
      <c r="E27" s="35">
        <f>(E18)*3%</f>
        <v>348.29778125999997</v>
      </c>
    </row>
    <row r="28" spans="2:5" ht="15">
      <c r="B28" s="17" t="s">
        <v>11</v>
      </c>
      <c r="C28" s="6">
        <v>3</v>
      </c>
      <c r="D28" s="41"/>
      <c r="E28" s="35">
        <f>+H16*3%</f>
        <v>1298.20082106</v>
      </c>
    </row>
    <row r="29" spans="2:5" ht="15">
      <c r="B29" s="17" t="s">
        <v>19</v>
      </c>
      <c r="C29" s="6">
        <v>2</v>
      </c>
      <c r="D29" s="41"/>
      <c r="E29" s="35">
        <f>E18*2%</f>
        <v>232.19852084</v>
      </c>
    </row>
    <row r="30" spans="2:5" ht="15">
      <c r="B30" s="17" t="s">
        <v>12</v>
      </c>
      <c r="C30" s="8">
        <v>0.5</v>
      </c>
      <c r="D30" s="41"/>
      <c r="E30" s="35">
        <f>E18*0.5%</f>
        <v>58.04963021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3313.83861799</v>
      </c>
    </row>
    <row r="37" spans="2:5" ht="15.75" thickBot="1">
      <c r="B37" s="67"/>
      <c r="C37" s="68"/>
      <c r="D37" s="69" t="s">
        <v>2</v>
      </c>
      <c r="E37" s="70">
        <f>E18-E36</f>
        <v>8296.087424009998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8296.087424009998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2018-12-21T00:10:22Z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