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<sst xmlns="http://schemas.openxmlformats.org/spreadsheetml/2006/main" count="44" uniqueCount="32">
  <si>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</si>
  <si>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</si>
  <si>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</si>
  <si>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</si>
  <si>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</si>
  <si>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</si>
  <si>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</si>
  <si>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</si>
  <si>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</si>
  <si>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</si>
  <si>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</si>
  <si>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</si>
  <si>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</si>
  <si>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</si>
  <si>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</si>
  <si>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</si>
  <si>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</si>
  <si>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</si>
  <si>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</si>
  <si>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</si>
  <si>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</si>
  <si>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</si>
  <si>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</si>
  <si>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</si>
  <si>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</si>
  <si>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</si>
  <si>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</si>
  <si>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</si>
  <si>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Sueldo Diciembre Remunerativo</t>
  </si>
  <si>
    <t>AGUINALDO -  2° semestre 2017</t>
  </si>
  <si>
    <t>Mejor sueldo de enero a junio de 2018</t>
  </si>
  <si>
    <t>LIQUIDACION AGUINALDO MES JUNIO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</si>
</sst>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7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4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5" xfId="0" applyFont="1" applyFill="1" applyBorder="1" applyAlignment="1">
      <alignment horizontal="center"/>
    </xf>
    <xf numFmtId="0" fontId="21" fillId="24" borderId="46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6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9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50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9"/>
  <sheetViews>
    <sheetView tabSelected="1" view="pageLayout" workbookViewId="0" topLeftCell="A1">
      <selection activeCell="C13" sqref="C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5" t="s">
        <v>13</v>
      </c>
      <c r="C3" s="76"/>
      <c r="D3" s="76"/>
      <c r="E3" s="77"/>
    </row>
    <row r="4" spans="2:5" ht="15">
      <c r="B4" s="78" t="s">
        <v>14</v>
      </c>
      <c r="C4" s="79"/>
      <c r="D4" s="79"/>
      <c r="E4" s="80"/>
    </row>
    <row r="5" spans="2:5" ht="15">
      <c r="B5" s="78" t="s">
        <v>15</v>
      </c>
      <c r="C5" s="79"/>
      <c r="D5" s="79"/>
      <c r="E5" s="80"/>
    </row>
    <row r="6" spans="2:5" ht="15">
      <c r="B6" s="78" t="s">
        <v>17</v>
      </c>
      <c r="C6" s="79"/>
      <c r="D6" s="79"/>
      <c r="E6" s="80"/>
    </row>
    <row r="7" spans="2:5" ht="15">
      <c r="B7" s="81" t="s">
        <v>16</v>
      </c>
      <c r="C7" s="82"/>
      <c r="D7" s="82"/>
      <c r="E7" s="83"/>
    </row>
    <row r="8" spans="2:5" ht="15.75" thickBot="1">
      <c r="B8" s="84"/>
      <c r="C8" s="85"/>
      <c r="D8" s="85"/>
      <c r="E8" s="86"/>
    </row>
    <row r="9" spans="2:5" ht="15.75" thickBot="1">
      <c r="B9" s="92" t="s">
        <v>31</v>
      </c>
      <c r="C9" s="93"/>
      <c r="D9" s="93"/>
      <c r="E9" s="94"/>
    </row>
    <row r="10" spans="2:10" ht="15.75" thickBot="1">
      <c r="B10" s="95"/>
      <c r="C10" s="96"/>
      <c r="D10" s="96"/>
      <c r="E10" s="97"/>
      <c r="G10" s="87" t="s">
        <v>30</v>
      </c>
      <c r="H10" s="88"/>
      <c r="I10" s="88"/>
      <c r="J10" s="89"/>
    </row>
    <row r="11" spans="2:10" ht="15.75" thickBot="1">
      <c r="B11" s="1" t="s">
        <v>0</v>
      </c>
      <c r="C11" s="2" t="s">
        <v>1</v>
      </c>
      <c r="D11" s="38" t="s">
        <v>21</v>
      </c>
      <c r="E11" s="14" t="s">
        <v>2</v>
      </c>
      <c r="G11" s="90" t="s">
        <v>28</v>
      </c>
      <c r="H11" s="91"/>
      <c r="I11" s="91"/>
      <c r="J11" s="69">
        <v>18841.21</v>
      </c>
    </row>
    <row r="12" spans="2:11" ht="15">
      <c r="B12" s="15" t="s">
        <v>20</v>
      </c>
      <c r="C12" s="40">
        <v>21013.44</v>
      </c>
      <c r="D12" s="39"/>
      <c r="E12" s="16">
        <f>+C12/30*D12</f>
        <v>0</v>
      </c>
      <c r="G12" s="72"/>
      <c r="H12" s="72"/>
      <c r="I12" s="72"/>
      <c r="J12" s="70"/>
      <c r="K12" s="71"/>
    </row>
    <row r="13" spans="2:11" ht="15">
      <c r="B13" s="22" t="s">
        <v>22</v>
      </c>
      <c r="C13" s="23"/>
      <c r="D13" s="39"/>
      <c r="E13" s="16">
        <f>+C12/25*D13</f>
        <v>0</v>
      </c>
      <c r="G13" s="67"/>
      <c r="H13" s="66"/>
      <c r="I13" s="71"/>
      <c r="J13" s="71"/>
      <c r="K13" s="71"/>
    </row>
    <row r="14" spans="2:8" ht="15">
      <c r="B14" s="15" t="s">
        <v>18</v>
      </c>
      <c r="C14" s="3">
        <v>2</v>
      </c>
      <c r="D14" s="39"/>
      <c r="E14" s="16">
        <f>(E12+E13)*(C14*1)%</f>
        <v>0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0</v>
      </c>
      <c r="G15" s="67"/>
      <c r="H15" s="66"/>
    </row>
    <row r="16" spans="2:8" ht="15">
      <c r="B16" s="22" t="s">
        <v>29</v>
      </c>
      <c r="C16" s="40"/>
      <c r="D16" s="39"/>
      <c r="E16" s="16">
        <f>+J11/2</f>
        <v>9420.605</v>
      </c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100" t="s">
        <v>27</v>
      </c>
      <c r="C18" s="101"/>
      <c r="D18" s="102"/>
      <c r="E18" s="43">
        <f>SUM(E12:E17)</f>
        <v>9420.605</v>
      </c>
    </row>
    <row r="19" spans="2:5" ht="15">
      <c r="B19" s="44" t="s">
        <v>23</v>
      </c>
      <c r="C19" s="45"/>
      <c r="D19" s="32" t="s">
        <v>21</v>
      </c>
      <c r="E19" s="46" t="s">
        <v>2</v>
      </c>
    </row>
    <row r="20" spans="2:5" ht="15">
      <c r="B20" s="15"/>
      <c r="C20" s="40"/>
      <c r="D20" s="39"/>
      <c r="E20" s="16">
        <f>+(J12/2)/2</f>
        <v>0</v>
      </c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100" t="s">
        <v>26</v>
      </c>
      <c r="C24" s="101"/>
      <c r="D24" s="102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1036.26655</v>
      </c>
    </row>
    <row r="27" spans="2:5" ht="15">
      <c r="B27" s="17" t="s">
        <v>6</v>
      </c>
      <c r="C27" s="3">
        <v>3</v>
      </c>
      <c r="D27" s="41"/>
      <c r="E27" s="35">
        <f>(E18)*3%</f>
        <v>282.61814999999996</v>
      </c>
    </row>
    <row r="28" spans="2:5" ht="15">
      <c r="B28" s="17" t="s">
        <v>11</v>
      </c>
      <c r="C28" s="6">
        <v>3</v>
      </c>
      <c r="D28" s="41"/>
      <c r="E28" s="35">
        <f>+E18*3%</f>
        <v>282.61814999999996</v>
      </c>
    </row>
    <row r="29" spans="2:5" ht="15">
      <c r="B29" s="17" t="s">
        <v>19</v>
      </c>
      <c r="C29" s="6">
        <v>2</v>
      </c>
      <c r="D29" s="41"/>
      <c r="E29" s="35">
        <f>E18*2%</f>
        <v>188.41209999999998</v>
      </c>
    </row>
    <row r="30" spans="2:5" ht="15">
      <c r="B30" s="17" t="s">
        <v>12</v>
      </c>
      <c r="C30" s="8">
        <v>0.5</v>
      </c>
      <c r="D30" s="41"/>
      <c r="E30" s="35">
        <f>E18*0.5%</f>
        <v>47.103024999999995</v>
      </c>
    </row>
    <row r="31" spans="2:5" ht="15">
      <c r="B31" s="48"/>
      <c r="C31" s="49"/>
      <c r="D31" s="50"/>
      <c r="E31" s="51"/>
    </row>
    <row r="32" spans="2:5" ht="15">
      <c r="B32" s="52" t="s">
        <v>24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55" t="s">
        <v>25</v>
      </c>
      <c r="C36" s="56"/>
      <c r="D36" s="57"/>
      <c r="E36" s="58">
        <f>SUM(E26:E35)</f>
        <v>1837.017975</v>
      </c>
    </row>
    <row r="37" spans="2:5" ht="15.75" thickBot="1">
      <c r="B37" s="61"/>
      <c r="C37" s="62"/>
      <c r="D37" s="63" t="s">
        <v>2</v>
      </c>
      <c r="E37" s="64">
        <f>E18-E36</f>
        <v>7583.587025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103">
        <f>SUM(E38:E38)</f>
        <v>0</v>
      </c>
    </row>
    <row r="41" spans="2:5" ht="15.75" thickBot="1">
      <c r="B41" s="31" t="s">
        <v>7</v>
      </c>
      <c r="C41" s="36"/>
      <c r="D41" s="37"/>
      <c r="E41" s="104"/>
    </row>
    <row r="42" spans="2:5" ht="15">
      <c r="B42" s="73" t="s">
        <v>9</v>
      </c>
      <c r="C42" s="74"/>
      <c r="D42" s="74"/>
      <c r="E42" s="105">
        <f>E18-E36+E40</f>
        <v>7583.587025</v>
      </c>
    </row>
    <row r="43" spans="2:5" ht="15.75" thickBot="1">
      <c r="B43" s="98"/>
      <c r="C43" s="99"/>
      <c r="D43" s="99"/>
      <c r="E43" s="10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3">
    <mergeCell ref="G10:J10"/>
    <mergeCell ref="G11:I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2018-06-22T16:01:13Z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