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<sst xmlns="http://schemas.openxmlformats.org/spreadsheetml/2006/main" count="40" uniqueCount="35">
  <si>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</si>
  <si>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</si>
  <si>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</si>
  <si>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</si>
  <si>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</si>
  <si>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</si>
  <si>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</si>
  <si>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</si>
  <si>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</si>
  <si>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</si>
  <si>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</si>
  <si>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</si>
  <si>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</si>
  <si>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</si>
  <si>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</si>
  <si>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</si>
  <si>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</si>
  <si>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</si>
  <si>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</si>
  <si>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</si>
  <si>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</si>
  <si>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</si>
  <si>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</si>
  <si>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</si>
  <si>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</si>
  <si>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</si>
  <si>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</si>
  <si>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</si>
  <si>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</si>
  <si>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</si>
  <si>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</si>
  <si>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</si>
  <si>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</si>
  <si>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FEBRERO 2018</t>
  </si>
  <si>
    <t>GRAT. EX. NO REM. AC.UOM 2017/2018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</si>
</sst>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2" fillId="0" borderId="25" xfId="50" applyFont="1" applyBorder="1" applyAlignment="1">
      <alignment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4" xfId="50" applyFont="1" applyFill="1" applyBorder="1" applyAlignment="1">
      <alignment/>
    </xf>
    <xf numFmtId="170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35" xfId="50" applyFont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E33" sqref="E33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4" t="s">
        <v>12</v>
      </c>
      <c r="C3" s="55"/>
      <c r="D3" s="55"/>
      <c r="E3" s="56"/>
    </row>
    <row r="4" spans="2:5" ht="15">
      <c r="B4" s="57" t="s">
        <v>13</v>
      </c>
      <c r="C4" s="58"/>
      <c r="D4" s="58"/>
      <c r="E4" s="59"/>
    </row>
    <row r="5" spans="2:5" ht="15">
      <c r="B5" s="57" t="s">
        <v>14</v>
      </c>
      <c r="C5" s="58"/>
      <c r="D5" s="58"/>
      <c r="E5" s="59"/>
    </row>
    <row r="6" spans="2:5" ht="15">
      <c r="B6" s="57" t="s">
        <v>32</v>
      </c>
      <c r="C6" s="58"/>
      <c r="D6" s="58"/>
      <c r="E6" s="59"/>
    </row>
    <row r="7" spans="2:5" ht="15" customHeight="1">
      <c r="B7" s="60" t="s">
        <v>15</v>
      </c>
      <c r="C7" s="61"/>
      <c r="D7" s="61"/>
      <c r="E7" s="62"/>
    </row>
    <row r="8" spans="2:5" ht="15.75" customHeight="1" thickBot="1">
      <c r="B8" s="63"/>
      <c r="C8" s="64"/>
      <c r="D8" s="64"/>
      <c r="E8" s="65"/>
    </row>
    <row r="9" spans="2:5" ht="15.75" thickBot="1">
      <c r="B9" s="66" t="s">
        <v>33</v>
      </c>
      <c r="C9" s="67"/>
      <c r="D9" s="67"/>
      <c r="E9" s="68"/>
    </row>
    <row r="10" spans="2:10" ht="15.75" thickBot="1">
      <c r="B10" s="69"/>
      <c r="C10" s="70"/>
      <c r="D10" s="70"/>
      <c r="E10" s="71"/>
      <c r="G10" s="92" t="s">
        <v>26</v>
      </c>
      <c r="H10" s="93"/>
      <c r="I10" s="93"/>
      <c r="J10" s="94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95" t="s">
        <v>30</v>
      </c>
      <c r="H11" s="96"/>
      <c r="I11" s="96"/>
      <c r="J11" s="50">
        <f>+E12+E13</f>
        <v>12463.158933333334</v>
      </c>
    </row>
    <row r="12" spans="2:10" ht="15.75" thickBot="1">
      <c r="B12" s="21" t="s">
        <v>18</v>
      </c>
      <c r="C12" s="48">
        <v>12299.17</v>
      </c>
      <c r="D12" s="47">
        <v>28</v>
      </c>
      <c r="E12" s="22">
        <f>+C12/30*D12</f>
        <v>11479.225333333334</v>
      </c>
      <c r="G12" s="90" t="s">
        <v>19</v>
      </c>
      <c r="H12" s="91"/>
      <c r="I12" s="91"/>
      <c r="J12" s="51">
        <f>+J11*C16%</f>
        <v>623.1579466666667</v>
      </c>
    </row>
    <row r="13" spans="2:10" ht="15.75" thickBot="1">
      <c r="B13" s="28" t="s">
        <v>17</v>
      </c>
      <c r="C13" s="29"/>
      <c r="D13" s="47">
        <v>2</v>
      </c>
      <c r="E13" s="22">
        <f>+C12/25*D13</f>
        <v>983.9336</v>
      </c>
      <c r="G13" s="85" t="s">
        <v>20</v>
      </c>
      <c r="H13" s="86"/>
      <c r="I13" s="86"/>
      <c r="J13" s="52">
        <f>SUM(J11:J12)</f>
        <v>13086.31688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461.21887499999997</v>
      </c>
      <c r="G14" s="97" t="s">
        <v>27</v>
      </c>
      <c r="H14" s="98"/>
      <c r="I14" s="99"/>
      <c r="J14" s="51">
        <v>13565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614.9585</v>
      </c>
      <c r="G15" s="87" t="s">
        <v>28</v>
      </c>
      <c r="H15" s="88"/>
      <c r="I15" s="89"/>
      <c r="J15" s="52">
        <f>+J14-J11</f>
        <v>1101.841066666666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676.9668154166668</v>
      </c>
    </row>
    <row r="17" spans="2:5" ht="15">
      <c r="B17" s="21" t="s">
        <v>31</v>
      </c>
      <c r="C17" s="4" t="s">
        <v>1</v>
      </c>
      <c r="D17" s="47"/>
      <c r="E17" s="22">
        <f>+J15</f>
        <v>1101.841066666666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78" t="s">
        <v>3</v>
      </c>
      <c r="C20" s="79"/>
      <c r="D20" s="80"/>
      <c r="E20" s="72">
        <f>SUM(E12:E19)</f>
        <v>15318.144190416668</v>
      </c>
    </row>
    <row r="21" spans="2:5" ht="15.75" thickBot="1">
      <c r="B21" s="81"/>
      <c r="C21" s="82"/>
      <c r="D21" s="83"/>
      <c r="E21" s="73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1684.9958609458336</v>
      </c>
    </row>
    <row r="24" spans="2:5" ht="15">
      <c r="B24" s="23" t="s">
        <v>7</v>
      </c>
      <c r="C24" s="3">
        <v>3</v>
      </c>
      <c r="D24" s="49"/>
      <c r="E24" s="42">
        <f>(E20)*3%</f>
        <v>459.54432571250004</v>
      </c>
    </row>
    <row r="25" spans="2:5" ht="15">
      <c r="B25" s="23" t="s">
        <v>23</v>
      </c>
      <c r="C25" s="7">
        <v>3</v>
      </c>
      <c r="D25" s="49"/>
      <c r="E25" s="42">
        <f>+(E20)*3%</f>
        <v>459.54432571250004</v>
      </c>
    </row>
    <row r="26" spans="2:5" ht="15">
      <c r="B26" s="23" t="s">
        <v>24</v>
      </c>
      <c r="C26" s="9">
        <v>2.5</v>
      </c>
      <c r="D26" s="49"/>
      <c r="E26" s="42">
        <f>E20*C26%</f>
        <v>382.95360476041674</v>
      </c>
    </row>
    <row r="27" spans="2:5" ht="15">
      <c r="B27" s="23" t="s">
        <v>25</v>
      </c>
      <c r="C27" s="9"/>
      <c r="D27" s="49"/>
      <c r="E27" s="42">
        <v>114.13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3101.1681171312503</v>
      </c>
    </row>
    <row r="31" spans="2:5" ht="15">
      <c r="B31" s="13"/>
      <c r="C31" s="14"/>
      <c r="D31" s="5" t="s">
        <v>2</v>
      </c>
      <c r="E31" s="43">
        <f>E20-E30</f>
        <v>12216.976073285417</v>
      </c>
    </row>
    <row r="32" spans="2:5" ht="15">
      <c r="B32" s="32" t="s">
        <v>34</v>
      </c>
      <c r="C32" s="15"/>
      <c r="D32" s="8"/>
      <c r="E32" s="12">
        <v>2000</v>
      </c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53">
        <f>SUM(E32:E32)</f>
        <v>2000</v>
      </c>
    </row>
    <row r="35" spans="2:5" ht="15.75" thickBot="1">
      <c r="B35" s="37" t="s">
        <v>9</v>
      </c>
      <c r="C35" s="44"/>
      <c r="D35" s="45"/>
      <c r="E35" s="84"/>
    </row>
    <row r="36" spans="2:5" ht="15">
      <c r="B36" s="74" t="s">
        <v>11</v>
      </c>
      <c r="C36" s="75"/>
      <c r="D36" s="75"/>
      <c r="E36" s="72">
        <f>E20-E30+E34</f>
        <v>14216.976073285417</v>
      </c>
    </row>
    <row r="37" spans="2:5" ht="15.75" thickBot="1">
      <c r="B37" s="76"/>
      <c r="C37" s="77"/>
      <c r="D37" s="77"/>
      <c r="E37" s="73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2018-03-07T18:42:34Z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