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<sst xmlns="http://schemas.openxmlformats.org/spreadsheetml/2006/main" count="46" uniqueCount="34">
  <si>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</si>
  <si>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</si>
  <si>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</si>
  <si>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</si>
  <si>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</si>
  <si>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</si>
  <si>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</si>
  <si>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</si>
  <si>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</si>
  <si>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</si>
  <si>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</si>
  <si>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</si>
  <si>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</si>
  <si>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</si>
  <si>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</si>
  <si>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</si>
  <si>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</si>
  <si>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</si>
  <si>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</si>
  <si>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</si>
  <si>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</si>
  <si>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</si>
  <si>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</si>
  <si>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</si>
  <si>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</si>
  <si>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</si>
  <si>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</si>
  <si>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</si>
  <si>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</si>
  <si>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</si>
  <si>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</si>
  <si>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</si>
  <si>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</si>
  <si>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ENERO 2017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</si>
</sst>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44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44" fontId="1" fillId="16" borderId="39" xfId="50" applyFont="1" applyFill="1" applyBorder="1" applyAlignment="1">
      <alignment horizontal="center"/>
    </xf>
    <xf numFmtId="169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2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33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13088.83</v>
      </c>
      <c r="D12" s="39">
        <v>29</v>
      </c>
      <c r="E12" s="16">
        <f>+C12/30*D12</f>
        <v>12652.535666666667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523.5532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263.5217773333333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1119.9675536666666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32</v>
      </c>
      <c r="C18" s="81"/>
      <c r="D18" s="82"/>
      <c r="E18" s="43">
        <f>SUM(E12:E17)</f>
        <v>14559.578197666668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25</v>
      </c>
      <c r="C20" s="40">
        <v>1308.88</v>
      </c>
      <c r="D20" s="39">
        <f>+D12</f>
        <v>29</v>
      </c>
      <c r="E20" s="16">
        <f>+C20/30*D20</f>
        <v>1265.2506666666668</v>
      </c>
    </row>
    <row r="21" spans="2:5" ht="15">
      <c r="B21" s="15" t="s">
        <v>28</v>
      </c>
      <c r="C21" s="23"/>
      <c r="D21" s="39">
        <f>+D13</f>
        <v>1</v>
      </c>
      <c r="E21" s="16">
        <f>+C20/25/8*D21</f>
        <v>6.5444</v>
      </c>
    </row>
    <row r="22" spans="2:5" ht="15">
      <c r="B22" s="15" t="s">
        <v>26</v>
      </c>
      <c r="C22" s="65">
        <f>+C14</f>
        <v>2</v>
      </c>
      <c r="D22" s="39"/>
      <c r="E22" s="16">
        <f>+(E20+E21)*(C22*1%)</f>
        <v>25.435901333333337</v>
      </c>
    </row>
    <row r="23" spans="2:5" ht="15.75" thickBot="1">
      <c r="B23" s="15" t="s">
        <v>27</v>
      </c>
      <c r="C23" s="23"/>
      <c r="D23" s="39"/>
      <c r="E23" s="16">
        <f>+(E20+E21+E22)/12</f>
        <v>108.10258066666667</v>
      </c>
    </row>
    <row r="24" spans="2:5" ht="15.75" thickBot="1">
      <c r="B24" s="80" t="s">
        <v>31</v>
      </c>
      <c r="C24" s="81"/>
      <c r="D24" s="82"/>
      <c r="E24" s="43">
        <f>+E20+E21+E22+E23</f>
        <v>1405.3335486666667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1601.5536017433335</v>
      </c>
    </row>
    <row r="27" spans="2:5" ht="15">
      <c r="B27" s="17" t="s">
        <v>6</v>
      </c>
      <c r="C27" s="3">
        <v>3</v>
      </c>
      <c r="D27" s="41"/>
      <c r="E27" s="35">
        <f>(E18)*3%</f>
        <v>436.78734593</v>
      </c>
    </row>
    <row r="28" spans="2:5" ht="15">
      <c r="B28" s="17" t="s">
        <v>11</v>
      </c>
      <c r="C28" s="6">
        <v>3</v>
      </c>
      <c r="D28" s="41"/>
      <c r="E28" s="35">
        <f>+E18*3%</f>
        <v>436.78734593</v>
      </c>
    </row>
    <row r="29" spans="2:5" ht="15">
      <c r="B29" s="17" t="s">
        <v>19</v>
      </c>
      <c r="C29" s="6">
        <v>2</v>
      </c>
      <c r="D29" s="41"/>
      <c r="E29" s="35">
        <f>E18*2%</f>
        <v>291.19156395333334</v>
      </c>
    </row>
    <row r="30" spans="2:5" ht="15">
      <c r="B30" s="17" t="s">
        <v>12</v>
      </c>
      <c r="C30" s="8">
        <v>0.5</v>
      </c>
      <c r="D30" s="41"/>
      <c r="E30" s="35">
        <f>E18*0.5%</f>
        <v>72.79789098833334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29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42.16000646</v>
      </c>
    </row>
    <row r="34" spans="2:5" ht="15">
      <c r="B34" s="18" t="s">
        <v>19</v>
      </c>
      <c r="C34" s="6">
        <v>2</v>
      </c>
      <c r="D34" s="7"/>
      <c r="E34" s="9">
        <f>+E24*2%</f>
        <v>28.106670973333337</v>
      </c>
    </row>
    <row r="35" spans="2:5" ht="15">
      <c r="B35" s="18" t="s">
        <v>12</v>
      </c>
      <c r="C35" s="8">
        <v>0.5</v>
      </c>
      <c r="D35" s="7"/>
      <c r="E35" s="9">
        <f>+E24*0.5%</f>
        <v>7.026667743333334</v>
      </c>
    </row>
    <row r="36" spans="2:5" ht="15.75" thickBot="1">
      <c r="B36" s="55" t="s">
        <v>30</v>
      </c>
      <c r="C36" s="56"/>
      <c r="D36" s="57"/>
      <c r="E36" s="58">
        <f>SUM(E26:E35)</f>
        <v>3016.4110937216665</v>
      </c>
    </row>
    <row r="37" spans="2:5" ht="15.75" thickBot="1">
      <c r="B37" s="61"/>
      <c r="C37" s="62"/>
      <c r="D37" s="63" t="s">
        <v>2</v>
      </c>
      <c r="E37" s="64">
        <f>E18-E36</f>
        <v>11543.167103945001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</f>
        <v>11543.167103945001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2017-01-17T14:34:13Z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