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<sst xmlns="http://schemas.openxmlformats.org/spreadsheetml/2006/main" count="39" uniqueCount="34">
  <si>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</si>
  <si>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</si>
  <si>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</si>
  <si>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</si>
  <si>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</si>
  <si>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</si>
  <si>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</si>
  <si>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</si>
  <si>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</si>
  <si>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</si>
  <si>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</si>
  <si>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</si>
  <si>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</si>
  <si>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</si>
  <si>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</si>
  <si>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</si>
  <si>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</si>
  <si>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</si>
  <si>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</si>
  <si>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</si>
  <si>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</si>
  <si>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</si>
  <si>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</si>
  <si>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</si>
  <si>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</si>
  <si>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</si>
  <si>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</si>
  <si>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</si>
  <si>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</si>
  <si>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</si>
  <si>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</si>
  <si>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SEGURO DE VIDA UOM</t>
  </si>
  <si>
    <t>FERIADO</t>
  </si>
  <si>
    <t>LIQUIDACION HABERES MES NOVIEMBRE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</si>
</sst>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19" fillId="24" borderId="39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1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3" xfId="50" applyFont="1" applyBorder="1" applyAlignment="1">
      <alignment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9" xfId="0" applyFont="1" applyFill="1" applyBorder="1" applyAlignment="1">
      <alignment horizontal="center"/>
    </xf>
    <xf numFmtId="0" fontId="21" fillId="24" borderId="50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1">
      <selection activeCell="C13" sqref="C13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79" t="s">
        <v>15</v>
      </c>
      <c r="C3" s="80"/>
      <c r="D3" s="80"/>
      <c r="E3" s="81"/>
    </row>
    <row r="4" spans="2:5" ht="15">
      <c r="B4" s="82" t="s">
        <v>16</v>
      </c>
      <c r="C4" s="83"/>
      <c r="D4" s="83"/>
      <c r="E4" s="84"/>
    </row>
    <row r="5" spans="2:5" ht="15">
      <c r="B5" s="82" t="s">
        <v>17</v>
      </c>
      <c r="C5" s="83"/>
      <c r="D5" s="83"/>
      <c r="E5" s="84"/>
    </row>
    <row r="6" spans="2:5" ht="15">
      <c r="B6" s="82" t="s">
        <v>19</v>
      </c>
      <c r="C6" s="83"/>
      <c r="D6" s="83"/>
      <c r="E6" s="84"/>
    </row>
    <row r="7" spans="2:5" ht="15">
      <c r="B7" s="85" t="s">
        <v>18</v>
      </c>
      <c r="C7" s="86"/>
      <c r="D7" s="86"/>
      <c r="E7" s="87"/>
    </row>
    <row r="8" spans="2:5" ht="15.75" thickBot="1">
      <c r="B8" s="88"/>
      <c r="C8" s="89"/>
      <c r="D8" s="89"/>
      <c r="E8" s="90"/>
    </row>
    <row r="9" spans="2:5" ht="15">
      <c r="B9" s="59" t="s">
        <v>33</v>
      </c>
      <c r="C9" s="60"/>
      <c r="D9" s="60"/>
      <c r="E9" s="61"/>
    </row>
    <row r="10" spans="2:5" ht="15.75" thickBot="1">
      <c r="B10" s="62"/>
      <c r="C10" s="63"/>
      <c r="D10" s="63"/>
      <c r="E10" s="64"/>
    </row>
    <row r="11" spans="2:8" ht="15.75" thickBot="1">
      <c r="B11" s="1" t="s">
        <v>0</v>
      </c>
      <c r="C11" s="2" t="s">
        <v>1</v>
      </c>
      <c r="D11" s="46" t="s">
        <v>29</v>
      </c>
      <c r="E11" s="19" t="s">
        <v>2</v>
      </c>
      <c r="G11" s="57" t="s">
        <v>23</v>
      </c>
      <c r="H11" s="58"/>
    </row>
    <row r="12" spans="2:8" ht="15">
      <c r="B12" s="20" t="s">
        <v>25</v>
      </c>
      <c r="C12" s="48">
        <v>10907.6</v>
      </c>
      <c r="D12" s="47">
        <v>80</v>
      </c>
      <c r="E12" s="21">
        <f>+C12/200*D12</f>
        <v>4363.04</v>
      </c>
      <c r="G12" s="53" t="s">
        <v>24</v>
      </c>
      <c r="H12" s="54">
        <f>+C12</f>
        <v>10907.6</v>
      </c>
    </row>
    <row r="13" spans="2:8" ht="15">
      <c r="B13" s="28" t="s">
        <v>32</v>
      </c>
      <c r="C13" s="29"/>
      <c r="D13" s="47">
        <v>4</v>
      </c>
      <c r="E13" s="21">
        <f>+C12/25/8*D13</f>
        <v>218.15200000000002</v>
      </c>
      <c r="G13" s="50" t="s">
        <v>26</v>
      </c>
      <c r="H13" s="21">
        <f>+H12/25*D13</f>
        <v>1745.2160000000001</v>
      </c>
    </row>
    <row r="14" spans="2:8" ht="15">
      <c r="B14" s="20" t="s">
        <v>20</v>
      </c>
      <c r="C14" s="3">
        <v>2</v>
      </c>
      <c r="D14" s="47"/>
      <c r="E14" s="21">
        <f>(E12+E13)*(C14*1)%</f>
        <v>91.62384</v>
      </c>
      <c r="G14" s="50" t="s">
        <v>27</v>
      </c>
      <c r="H14" s="21">
        <f>+(H12+H13)*(C14)%</f>
        <v>253.05632000000003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389.40132</v>
      </c>
      <c r="G15" s="51" t="s">
        <v>28</v>
      </c>
      <c r="H15" s="52">
        <f>+(H12+H13+H14)/12</f>
        <v>1075.48936</v>
      </c>
    </row>
    <row r="16" spans="2:8" ht="15.75" thickBot="1">
      <c r="B16" s="28"/>
      <c r="C16" s="48"/>
      <c r="D16" s="47"/>
      <c r="E16" s="21"/>
      <c r="G16" s="55" t="s">
        <v>30</v>
      </c>
      <c r="H16" s="56">
        <f>SUM(H12:H15)</f>
        <v>13981.36168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71" t="s">
        <v>3</v>
      </c>
      <c r="C18" s="72"/>
      <c r="D18" s="73"/>
      <c r="E18" s="65">
        <f>SUM(E12:E17)</f>
        <v>5062.21716</v>
      </c>
    </row>
    <row r="19" spans="2:5" ht="15.75" thickBot="1">
      <c r="B19" s="74"/>
      <c r="C19" s="75"/>
      <c r="D19" s="76"/>
      <c r="E19" s="66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556.8438876</v>
      </c>
    </row>
    <row r="22" spans="2:5" ht="15">
      <c r="B22" s="22" t="s">
        <v>7</v>
      </c>
      <c r="C22" s="3">
        <v>3</v>
      </c>
      <c r="D22" s="49"/>
      <c r="E22" s="42">
        <f>(E18)*3%</f>
        <v>151.8665148</v>
      </c>
    </row>
    <row r="23" spans="2:5" ht="15">
      <c r="B23" s="22" t="s">
        <v>13</v>
      </c>
      <c r="C23" s="7">
        <v>3</v>
      </c>
      <c r="D23" s="49"/>
      <c r="E23" s="42">
        <f>+H16*3%</f>
        <v>419.4408504</v>
      </c>
    </row>
    <row r="24" spans="2:5" ht="15">
      <c r="B24" s="22" t="s">
        <v>21</v>
      </c>
      <c r="C24" s="7">
        <v>2</v>
      </c>
      <c r="D24" s="49"/>
      <c r="E24" s="42">
        <f>E18*2%</f>
        <v>101.2443432</v>
      </c>
    </row>
    <row r="25" spans="2:5" ht="15">
      <c r="B25" s="22" t="s">
        <v>14</v>
      </c>
      <c r="C25" s="9">
        <v>0.5</v>
      </c>
      <c r="D25" s="49"/>
      <c r="E25" s="42">
        <f>E18*0.5%</f>
        <v>25.3110858</v>
      </c>
    </row>
    <row r="26" spans="2:5" ht="15">
      <c r="B26" s="22" t="s">
        <v>22</v>
      </c>
      <c r="C26" s="9"/>
      <c r="D26" s="49"/>
      <c r="E26" s="42">
        <v>70</v>
      </c>
    </row>
    <row r="27" spans="2:5" ht="15">
      <c r="B27" s="23" t="s">
        <v>31</v>
      </c>
      <c r="C27" s="7"/>
      <c r="D27" s="8"/>
      <c r="E27" s="12">
        <v>68.61</v>
      </c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1393.3166818</v>
      </c>
    </row>
    <row r="30" spans="2:5" ht="15">
      <c r="B30" s="13"/>
      <c r="C30" s="14"/>
      <c r="D30" s="5" t="s">
        <v>2</v>
      </c>
      <c r="E30" s="43">
        <f>E18-E29</f>
        <v>3668.9004782</v>
      </c>
    </row>
    <row r="31" spans="2:5" ht="15">
      <c r="B31" s="28"/>
      <c r="C31" s="48"/>
      <c r="D31" s="47"/>
      <c r="E31" s="21"/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77">
        <f>SUM(E31:E31)</f>
        <v>0</v>
      </c>
    </row>
    <row r="34" spans="2:5" ht="15.75" thickBot="1">
      <c r="B34" s="37" t="s">
        <v>9</v>
      </c>
      <c r="C34" s="44"/>
      <c r="D34" s="45"/>
      <c r="E34" s="78"/>
    </row>
    <row r="35" spans="2:5" ht="15">
      <c r="B35" s="67" t="s">
        <v>11</v>
      </c>
      <c r="C35" s="68"/>
      <c r="D35" s="68"/>
      <c r="E35" s="65">
        <f>E18-E29+E33</f>
        <v>3668.9004782</v>
      </c>
    </row>
    <row r="36" spans="2:5" ht="15.75" thickBot="1">
      <c r="B36" s="69"/>
      <c r="C36" s="70"/>
      <c r="D36" s="70"/>
      <c r="E36" s="66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2015-11-13T03:02:31Z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