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<sst xmlns="http://schemas.openxmlformats.org/spreadsheetml/2006/main" count="40" uniqueCount="40">
  <si>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CONCEPTOS</t>
  </si>
  <si>
    <t>UNIDADES</t>
  </si>
  <si>
    <t>Valor Unidades</t>
  </si>
  <si>
    <t>Remuneraciones</t>
  </si>
  <si>
    <t>Aportes</t>
  </si>
  <si>
    <t>No Remuneratorios</t>
  </si>
  <si>
    <t>Horas Normales</t>
  </si>
  <si>
    <t>Horas Feriado</t>
  </si>
  <si>
    <t>Horas Extras 50%</t>
  </si>
  <si>
    <t>Título Técnico Art.53 CCT 260/75</t>
  </si>
  <si>
    <t>Horas Extras 100%</t>
  </si>
  <si>
    <t>Seg.Vida y Sepelio Art. 52  CCT 260,75</t>
  </si>
  <si>
    <t>Datos de Trabajador</t>
  </si>
  <si>
    <t>Datos del Empleador</t>
  </si>
  <si>
    <t>www.econoblog.com.ar</t>
  </si>
  <si>
    <t>Juan Perez</t>
  </si>
  <si>
    <t>Legajo Nº 25</t>
  </si>
  <si>
    <t>CUIT Nº  20-00000000-0</t>
  </si>
  <si>
    <t>Sector Soldaduras</t>
  </si>
  <si>
    <t>Categoría: Operario Esp. Múltiple</t>
  </si>
  <si>
    <t>Domicilio: Avenida La Coste 1111 - Tortuguitas</t>
  </si>
  <si>
    <t>Jornal Básico</t>
  </si>
  <si>
    <t>2da. Quincena Agosto de 2013</t>
  </si>
  <si>
    <t>30-11111111-1</t>
  </si>
  <si>
    <t xml:space="preserve">CUIT Nº </t>
  </si>
  <si>
    <t xml:space="preserve">Fecha Déposito </t>
  </si>
  <si>
    <t>Lapso</t>
  </si>
  <si>
    <t>Banco</t>
  </si>
  <si>
    <t>Provincia</t>
  </si>
  <si>
    <t>Liquidación de Haberes:</t>
  </si>
  <si>
    <t>Antigüedad - Art.26 CCT 260/75</t>
  </si>
  <si>
    <t>Fecha de Ingreso:</t>
  </si>
  <si>
    <t xml:space="preserve">Premio Asistencia (Acuerdo Empresa) </t>
  </si>
  <si>
    <t>Neto a Cobrar</t>
  </si>
  <si>
    <t>Firma Trabajador/Empleador</t>
  </si>
  <si>
    <t xml:space="preserve">Aportes Jubilatorios Ley 24241         </t>
  </si>
  <si>
    <t xml:space="preserve">I.N.S.SJ.P. Ley 19032                          </t>
  </si>
  <si>
    <t xml:space="preserve">Obra Social  U.O.M.R.A.                      </t>
  </si>
  <si>
    <t xml:space="preserve">Cuota Sindical UOMRA                        </t>
  </si>
  <si>
    <t>Son Pesos:  Tres mil Cuatrocientos veintiuno con 83/100.-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</si>
</sst>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8" fontId="1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17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9" xfId="0" applyFill="1" applyBorder="1" applyAlignment="1">
      <alignment/>
    </xf>
    <xf numFmtId="0" fontId="3" fillId="0" borderId="1" xfId="0" applyFont="1" applyBorder="1" applyAlignment="1">
      <alignment horizontal="center"/>
    </xf>
    <xf numFmtId="8" fontId="0" fillId="0" borderId="1" xfId="0" applyNumberFormat="1" applyBorder="1" applyAlignment="1">
      <alignment/>
    </xf>
    <xf numFmtId="44" fontId="0" fillId="0" borderId="1" xfId="19" applyBorder="1" applyAlignment="1">
      <alignment/>
    </xf>
    <xf numFmtId="9" fontId="3" fillId="0" borderId="1" xfId="0" applyNumberFormat="1" applyFont="1" applyBorder="1" applyAlignment="1">
      <alignment horizontal="center"/>
    </xf>
    <xf numFmtId="10" fontId="0" fillId="0" borderId="1" xfId="0" applyNumberForma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6" xfId="0" applyFont="1" applyBorder="1" applyAlignment="1">
      <alignment/>
    </xf>
    <xf numFmtId="44" fontId="6" fillId="0" borderId="2" xfId="19" applyFont="1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4" fontId="0" fillId="0" borderId="3" xfId="19" applyBorder="1" applyAlignment="1">
      <alignment/>
    </xf>
    <xf numFmtId="44" fontId="6" fillId="0" borderId="4" xfId="0" applyNumberFormat="1" applyFont="1" applyBorder="1" applyAlignment="1">
      <alignment/>
    </xf>
    <xf numFmtId="4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4" fontId="0" fillId="0" borderId="1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7" xfId="15" applyBorder="1" applyAlignment="1">
      <alignment horizontal="left"/>
    </xf>
    <xf numFmtId="0" fontId="4" fillId="0" borderId="1" xfId="15" applyBorder="1" applyAlignment="1">
      <alignment horizontal="left"/>
    </xf>
    <xf numFmtId="0" fontId="4" fillId="0" borderId="2" xfId="15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3"/>
  <sheetViews>
    <sheetView tabSelected="1" workbookViewId="0" topLeftCell="A4">
      <selection activeCell="D7" sqref="D7"/>
    </sheetView>
  </sheetViews>
  <sheetFormatPr defaultColWidth="11.421875" defaultRowHeight="12.75"/>
  <cols>
    <col min="2" max="2" width="31.00390625" style="0" customWidth="1"/>
    <col min="3" max="3" width="13.28125" style="0" customWidth="1"/>
    <col min="4" max="4" width="12.57421875" style="0" customWidth="1"/>
    <col min="5" max="5" width="13.8515625" style="0" customWidth="1"/>
    <col min="6" max="6" width="16.00390625" style="0" customWidth="1"/>
  </cols>
  <sheetData>
    <row r="2" ht="13.5" thickBot="1"/>
    <row r="3" spans="2:7" ht="12.75">
      <c r="B3" s="8" t="s">
        <v>12</v>
      </c>
      <c r="C3" s="39" t="s">
        <v>16</v>
      </c>
      <c r="D3" s="39"/>
      <c r="E3" s="31" t="s">
        <v>13</v>
      </c>
      <c r="F3" s="32"/>
      <c r="G3" s="33"/>
    </row>
    <row r="4" spans="2:7" ht="12.75">
      <c r="B4" s="9" t="s">
        <v>15</v>
      </c>
      <c r="C4" s="40"/>
      <c r="D4" s="40"/>
      <c r="E4" s="34" t="s">
        <v>14</v>
      </c>
      <c r="F4" s="35"/>
      <c r="G4" s="36"/>
    </row>
    <row r="5" spans="2:7" ht="12.75">
      <c r="B5" s="9" t="s">
        <v>17</v>
      </c>
      <c r="C5" s="40"/>
      <c r="D5" s="40"/>
      <c r="E5" s="41" t="s">
        <v>20</v>
      </c>
      <c r="F5" s="40"/>
      <c r="G5" s="42"/>
    </row>
    <row r="6" spans="2:7" ht="12.75">
      <c r="B6" s="9" t="s">
        <v>18</v>
      </c>
      <c r="C6" s="40"/>
      <c r="D6" s="40"/>
      <c r="E6" s="10" t="s">
        <v>24</v>
      </c>
      <c r="F6" s="40" t="s">
        <v>23</v>
      </c>
      <c r="G6" s="42"/>
    </row>
    <row r="7" spans="2:7" ht="12.75">
      <c r="B7" s="9" t="s">
        <v>19</v>
      </c>
      <c r="C7" s="3" t="s">
        <v>21</v>
      </c>
      <c r="D7" s="4">
        <v>30.43</v>
      </c>
      <c r="E7" s="10" t="s">
        <v>25</v>
      </c>
      <c r="F7" s="2" t="s">
        <v>26</v>
      </c>
      <c r="G7" s="5" t="s">
        <v>27</v>
      </c>
    </row>
    <row r="8" spans="2:7" ht="13.5" thickBot="1">
      <c r="B8" s="12" t="s">
        <v>31</v>
      </c>
      <c r="C8" s="44">
        <v>38626</v>
      </c>
      <c r="D8" s="44"/>
      <c r="E8" s="11">
        <v>41493</v>
      </c>
      <c r="F8" s="6">
        <v>41456</v>
      </c>
      <c r="G8" s="7" t="s">
        <v>28</v>
      </c>
    </row>
    <row r="9" spans="3:6" ht="13.5" thickBot="1">
      <c r="C9" s="43" t="s">
        <v>29</v>
      </c>
      <c r="D9" s="43"/>
      <c r="E9" s="43"/>
      <c r="F9" t="s">
        <v>22</v>
      </c>
    </row>
    <row r="10" spans="2:7" ht="12.75">
      <c r="B10" s="18" t="s">
        <v>0</v>
      </c>
      <c r="C10" s="19" t="s">
        <v>1</v>
      </c>
      <c r="D10" s="19" t="s">
        <v>2</v>
      </c>
      <c r="E10" s="19" t="s">
        <v>3</v>
      </c>
      <c r="F10" s="19" t="s">
        <v>5</v>
      </c>
      <c r="G10" s="20" t="s">
        <v>4</v>
      </c>
    </row>
    <row r="11" spans="2:7" ht="12.75">
      <c r="B11" s="9"/>
      <c r="C11" s="1"/>
      <c r="D11" s="1"/>
      <c r="E11" s="1"/>
      <c r="F11" s="1"/>
      <c r="G11" s="21"/>
    </row>
    <row r="12" spans="2:7" ht="12.75">
      <c r="B12" s="22" t="s">
        <v>6</v>
      </c>
      <c r="C12" s="13">
        <v>90</v>
      </c>
      <c r="D12" s="14">
        <f>D7</f>
        <v>30.43</v>
      </c>
      <c r="E12" s="15">
        <f>C12*D12</f>
        <v>2738.7</v>
      </c>
      <c r="F12" s="1"/>
      <c r="G12" s="21"/>
    </row>
    <row r="13" spans="2:7" ht="12.75">
      <c r="B13" s="22" t="s">
        <v>7</v>
      </c>
      <c r="C13" s="13">
        <v>9</v>
      </c>
      <c r="D13" s="14">
        <f>D7</f>
        <v>30.43</v>
      </c>
      <c r="E13" s="15">
        <f>C13*D13</f>
        <v>273.87</v>
      </c>
      <c r="F13" s="1"/>
      <c r="G13" s="21"/>
    </row>
    <row r="14" spans="2:7" ht="12.75">
      <c r="B14" s="22" t="s">
        <v>30</v>
      </c>
      <c r="C14" s="13">
        <v>7</v>
      </c>
      <c r="D14" s="1"/>
      <c r="E14" s="15">
        <f>(E12+E13+E16+E17)*C14%</f>
        <v>243.89645</v>
      </c>
      <c r="F14" s="1"/>
      <c r="G14" s="21"/>
    </row>
    <row r="15" spans="2:7" ht="12.75">
      <c r="B15" s="22" t="s">
        <v>32</v>
      </c>
      <c r="C15" s="16">
        <v>0.15</v>
      </c>
      <c r="D15" s="30">
        <f>E12+E13</f>
        <v>3012.5699999999997</v>
      </c>
      <c r="E15" s="15">
        <f>D15*C15</f>
        <v>451.8854999999999</v>
      </c>
      <c r="F15" s="1"/>
      <c r="G15" s="21"/>
    </row>
    <row r="16" spans="2:7" ht="12.75">
      <c r="B16" s="22" t="s">
        <v>8</v>
      </c>
      <c r="C16" s="13">
        <v>5</v>
      </c>
      <c r="D16" s="14">
        <f>D12*1.5</f>
        <v>45.644999999999996</v>
      </c>
      <c r="E16" s="15">
        <f>(D16*C16)</f>
        <v>228.22499999999997</v>
      </c>
      <c r="F16" s="1"/>
      <c r="G16" s="21"/>
    </row>
    <row r="17" spans="2:7" ht="12.75">
      <c r="B17" s="22" t="s">
        <v>10</v>
      </c>
      <c r="C17" s="13">
        <v>4</v>
      </c>
      <c r="D17" s="14">
        <f>D12*2</f>
        <v>60.86</v>
      </c>
      <c r="E17" s="15">
        <f>D17*C17</f>
        <v>243.44</v>
      </c>
      <c r="F17" s="1"/>
      <c r="G17" s="21"/>
    </row>
    <row r="18" spans="2:7" ht="12.75">
      <c r="B18" s="22" t="s">
        <v>9</v>
      </c>
      <c r="C18" s="1"/>
      <c r="D18" s="15">
        <v>122.02</v>
      </c>
      <c r="E18" s="15">
        <f>D18</f>
        <v>122.02</v>
      </c>
      <c r="F18" s="1"/>
      <c r="G18" s="21"/>
    </row>
    <row r="19" spans="2:7" ht="12.75">
      <c r="B19" s="9"/>
      <c r="C19" s="1"/>
      <c r="D19" s="1"/>
      <c r="E19" s="15">
        <f>SUM(E12:E18)</f>
        <v>4302.03695</v>
      </c>
      <c r="F19" s="1">
        <f>SUM(F12:F18)</f>
        <v>0</v>
      </c>
      <c r="G19" s="21"/>
    </row>
    <row r="20" spans="2:7" ht="12.75">
      <c r="B20" s="22" t="s">
        <v>35</v>
      </c>
      <c r="C20" s="17">
        <v>0.11</v>
      </c>
      <c r="D20" s="1"/>
      <c r="E20" s="1"/>
      <c r="F20" s="1"/>
      <c r="G20" s="23">
        <f>E19*C20</f>
        <v>473.2240645</v>
      </c>
    </row>
    <row r="21" spans="2:7" ht="12.75">
      <c r="B21" s="22" t="s">
        <v>36</v>
      </c>
      <c r="C21" s="17">
        <v>0.03</v>
      </c>
      <c r="D21" s="1"/>
      <c r="E21" s="1"/>
      <c r="F21" s="1"/>
      <c r="G21" s="23">
        <f>E19*C21</f>
        <v>129.0611085</v>
      </c>
    </row>
    <row r="22" spans="2:7" ht="12.75">
      <c r="B22" s="22" t="s">
        <v>37</v>
      </c>
      <c r="C22" s="17">
        <v>0.03</v>
      </c>
      <c r="D22" s="1"/>
      <c r="E22" s="1"/>
      <c r="F22" s="1"/>
      <c r="G22" s="23">
        <f>E19*C22</f>
        <v>129.0611085</v>
      </c>
    </row>
    <row r="23" spans="2:7" ht="12.75">
      <c r="B23" s="22" t="s">
        <v>38</v>
      </c>
      <c r="C23" s="17">
        <v>0.025</v>
      </c>
      <c r="D23" s="1"/>
      <c r="E23" s="1"/>
      <c r="F23" s="1"/>
      <c r="G23" s="23">
        <f>E19*C23</f>
        <v>107.55092375</v>
      </c>
    </row>
    <row r="24" spans="2:7" ht="12.75">
      <c r="B24" s="22" t="s">
        <v>11</v>
      </c>
      <c r="C24" s="1">
        <v>82.62</v>
      </c>
      <c r="D24" s="1"/>
      <c r="E24" s="1"/>
      <c r="F24" s="1"/>
      <c r="G24" s="23">
        <f>C24/2</f>
        <v>41.31</v>
      </c>
    </row>
    <row r="25" spans="2:7" ht="13.5" thickBot="1">
      <c r="B25" s="24"/>
      <c r="C25" s="25"/>
      <c r="D25" s="25"/>
      <c r="E25" s="26">
        <f>SUM(E19)</f>
        <v>4302.03695</v>
      </c>
      <c r="F25" s="25">
        <f>SUM(F19:F24)</f>
        <v>0</v>
      </c>
      <c r="G25" s="27">
        <f>SUM(G20:G24)</f>
        <v>880.20720525</v>
      </c>
    </row>
    <row r="26" ht="13.5" thickBot="1"/>
    <row r="27" spans="5:7" ht="13.5" thickBot="1">
      <c r="E27" s="37" t="s">
        <v>33</v>
      </c>
      <c r="F27" s="38"/>
      <c r="G27" s="28">
        <f>E25+F25-G25</f>
        <v>3421.82974475</v>
      </c>
    </row>
    <row r="29" ht="12.75">
      <c r="B29" t="s">
        <v>39</v>
      </c>
    </row>
    <row r="32" ht="12.75">
      <c r="B32" s="29"/>
    </row>
    <row r="33" ht="12.75">
      <c r="B33" t="s">
        <v>34</v>
      </c>
    </row>
  </sheetData>
  <mergeCells count="9">
    <mergeCell ref="E3:G3"/>
    <mergeCell ref="E4:G4"/>
    <mergeCell ref="E27:F27"/>
    <mergeCell ref="C3:D4"/>
    <mergeCell ref="C5:D6"/>
    <mergeCell ref="E5:G5"/>
    <mergeCell ref="F6:G6"/>
    <mergeCell ref="C9:E9"/>
    <mergeCell ref="C8:D8"/>
  </mergeCells>
  <hyperlinks>
    <hyperlink ref="E4" r:id="rId1" display="www.econoblog.com.ar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2013-09-01T17:28:45Z</dcterms:created>
  <dcterms:modified xsi:type="dcterms:W3CDTF">2013-09-01T20:42:57Z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